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autoCompressPictures="0"/>
  <mc:AlternateContent xmlns:mc="http://schemas.openxmlformats.org/markup-compatibility/2006">
    <mc:Choice Requires="x15">
      <x15ac:absPath xmlns:x15ac="http://schemas.microsoft.com/office/spreadsheetml/2010/11/ac" url="D:\Course files server end of 2022\Excel 3 Advanced\OT287-10 Excel Advanced 1 day\"/>
    </mc:Choice>
  </mc:AlternateContent>
  <xr:revisionPtr revIDLastSave="0" documentId="13_ncr:1_{C33EF8F3-17E6-4390-A918-2D6558EBD7A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Export" sheetId="1" r:id="rId1"/>
  </sheets>
  <definedNames>
    <definedName name="BudgetTab">Export!$B$20:$F$24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1" l="1"/>
  <c r="B4" i="1" s="1"/>
  <c r="B5" i="1" s="1"/>
  <c r="C10" i="1"/>
  <c r="C4" i="1" s="1"/>
  <c r="D10" i="1"/>
  <c r="D4" i="1" s="1"/>
  <c r="D6" i="1" s="1"/>
  <c r="E10" i="1"/>
  <c r="F9" i="1"/>
  <c r="C5" i="1" l="1"/>
  <c r="C6" i="1"/>
  <c r="F10" i="1"/>
  <c r="B7" i="1"/>
  <c r="B11" i="1"/>
  <c r="B6" i="1"/>
  <c r="E4" i="1"/>
  <c r="D5" i="1"/>
  <c r="C7" i="1" l="1"/>
  <c r="C11" i="1"/>
  <c r="C12" i="1" s="1"/>
  <c r="E6" i="1"/>
  <c r="F6" i="1" s="1"/>
  <c r="E5" i="1"/>
  <c r="F4" i="1"/>
  <c r="D11" i="1"/>
  <c r="D12" i="1" s="1"/>
  <c r="D7" i="1"/>
  <c r="D14" i="1" s="1"/>
  <c r="D15" i="1" s="1"/>
  <c r="B12" i="1"/>
  <c r="B14" i="1" s="1"/>
  <c r="C14" i="1" l="1"/>
  <c r="C15" i="1" s="1"/>
  <c r="B15" i="1"/>
  <c r="E7" i="1"/>
  <c r="F7" i="1" s="1"/>
  <c r="E11" i="1"/>
  <c r="F5" i="1"/>
  <c r="E12" i="1" l="1"/>
  <c r="F12" i="1" s="1"/>
  <c r="F11" i="1"/>
  <c r="E14" i="1" l="1"/>
  <c r="E15" i="1" l="1"/>
  <c r="F14" i="1"/>
  <c r="F15" i="1" s="1"/>
</calcChain>
</file>

<file path=xl/sharedStrings.xml><?xml version="1.0" encoding="utf-8"?>
<sst xmlns="http://schemas.openxmlformats.org/spreadsheetml/2006/main" count="18" uniqueCount="18">
  <si>
    <t>Total</t>
  </si>
  <si>
    <t>Seasonality</t>
  </si>
  <si>
    <t>Units Sold</t>
  </si>
  <si>
    <t>Sales Revenue</t>
  </si>
  <si>
    <t>Cost of Sales</t>
  </si>
  <si>
    <t>Gross Margin</t>
  </si>
  <si>
    <t>Salesforce</t>
  </si>
  <si>
    <t>Advertising</t>
  </si>
  <si>
    <t>Total Costs</t>
  </si>
  <si>
    <t>Profit Margin</t>
  </si>
  <si>
    <t>Product Price</t>
  </si>
  <si>
    <t>Product Cost</t>
  </si>
  <si>
    <t>Qtr 1</t>
  </si>
  <si>
    <t>Qtr 2</t>
  </si>
  <si>
    <t>Qtr 3</t>
  </si>
  <si>
    <t>Qtr 4</t>
  </si>
  <si>
    <t>Overheads</t>
  </si>
  <si>
    <t>Production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</si>
</sst>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&quot;$&quot;#,##0_);\(&quot;$&quot;#,##0\)"/>
    <numFmt numFmtId="165" formatCode="&quot;$&quot;#,##0.00_);\(&quot;$&quot;#,##0.00\)"/>
    <numFmt numFmtId="166" formatCode="#,##0_);\(#,##0\)"/>
    <numFmt numFmtId="167" formatCode="_-* #,##0_-;\-* #,##0_-;_-* &quot;-&quot;??_-;_-@_-"/>
  </numFmts>
  <fonts count="8" x14ac:knownFonts="1">
    <font>
      <sz val="8"/>
      <name val="MS Sans Serif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8"/>
      <name val="MS Sans Serif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008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6600"/>
        <bgColor indexed="64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">
    <xf numFmtId="0" fontId="0" fillId="0" borderId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8">
    <xf numFmtId="0" fontId="0" fillId="0" borderId="0" xfId="0"/>
    <xf numFmtId="1" fontId="2" fillId="7" borderId="0" xfId="1" applyNumberFormat="1" applyFill="1" applyBorder="1" applyAlignment="1">
      <alignment horizontal="right"/>
    </xf>
    <xf numFmtId="165" fontId="2" fillId="7" borderId="0" xfId="1" applyNumberFormat="1" applyFill="1" applyBorder="1" applyAlignment="1"/>
    <xf numFmtId="1" fontId="2" fillId="5" borderId="0" xfId="2" applyNumberFormat="1" applyFont="1" applyFill="1" applyBorder="1" applyAlignment="1">
      <alignment horizontal="left" vertical="center"/>
    </xf>
    <xf numFmtId="1" fontId="2" fillId="5" borderId="0" xfId="2" applyNumberFormat="1" applyFont="1" applyFill="1" applyBorder="1" applyAlignment="1">
      <alignment horizontal="center" vertical="center"/>
    </xf>
    <xf numFmtId="0" fontId="4" fillId="0" borderId="0" xfId="0" applyFont="1"/>
    <xf numFmtId="1" fontId="1" fillId="6" borderId="0" xfId="3" applyNumberFormat="1" applyFill="1" applyBorder="1" applyAlignment="1">
      <alignment horizontal="right"/>
    </xf>
    <xf numFmtId="1" fontId="5" fillId="0" borderId="0" xfId="0" applyNumberFormat="1" applyFont="1"/>
    <xf numFmtId="0" fontId="5" fillId="0" borderId="0" xfId="0" applyFont="1"/>
    <xf numFmtId="1" fontId="1" fillId="6" borderId="0" xfId="3" applyNumberFormat="1" applyFill="1" applyBorder="1" applyAlignment="1">
      <alignment horizontal="right" vertical="center"/>
    </xf>
    <xf numFmtId="166" fontId="5" fillId="0" borderId="0" xfId="0" applyNumberFormat="1" applyFont="1" applyAlignment="1">
      <alignment vertical="center"/>
    </xf>
    <xf numFmtId="164" fontId="1" fillId="6" borderId="0" xfId="3" applyNumberFormat="1" applyFill="1" applyBorder="1" applyAlignment="1">
      <alignment vertical="center"/>
    </xf>
    <xf numFmtId="167" fontId="5" fillId="0" borderId="0" xfId="4" applyNumberFormat="1" applyFont="1" applyFill="1" applyBorder="1" applyAlignment="1">
      <alignment vertical="center"/>
    </xf>
    <xf numFmtId="167" fontId="1" fillId="6" borderId="0" xfId="4" applyNumberFormat="1" applyFont="1" applyFill="1" applyBorder="1" applyAlignment="1">
      <alignment vertical="center"/>
    </xf>
    <xf numFmtId="9" fontId="5" fillId="0" borderId="0" xfId="0" applyNumberFormat="1" applyFont="1" applyAlignment="1">
      <alignment horizontal="right" vertical="center"/>
    </xf>
    <xf numFmtId="1" fontId="4" fillId="0" borderId="0" xfId="0" applyNumberFormat="1" applyFont="1"/>
    <xf numFmtId="0" fontId="5" fillId="0" borderId="0" xfId="5" applyNumberFormat="1" applyFont="1" applyFill="1" applyBorder="1" applyAlignment="1">
      <alignment horizontal="center"/>
    </xf>
    <xf numFmtId="1" fontId="7" fillId="6" borderId="0" xfId="3" applyNumberFormat="1" applyFont="1" applyFill="1" applyBorder="1" applyAlignment="1">
      <alignment horizontal="right" vertical="center"/>
    </xf>
  </cellXfs>
  <cellStyles count="6">
    <cellStyle name="20% - Accent1" xfId="3" builtinId="30"/>
    <cellStyle name="Accent1" xfId="2" builtinId="29"/>
    <cellStyle name="Check Cell" xfId="1" builtinId="23"/>
    <cellStyle name="Comma" xfId="4" builtinId="3"/>
    <cellStyle name="Normal" xfId="0" builtinId="0"/>
    <cellStyle name="Percent" xfId="5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Export!$A$12</c:f>
              <c:strCache>
                <c:ptCount val="1"/>
                <c:pt idx="0">
                  <c:v>Total Costs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Export!$B$1:$E$1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Export!$B$12:$E$12</c:f>
              <c:numCache>
                <c:formatCode>_-* #,##0_-;\-* #,##0_-;_-* "-"??_-;_-@_-</c:formatCode>
                <c:ptCount val="4"/>
                <c:pt idx="0">
                  <c:v>46732.420712498279</c:v>
                </c:pt>
                <c:pt idx="1">
                  <c:v>44338.052319790084</c:v>
                </c:pt>
                <c:pt idx="2">
                  <c:v>38154.947141665514</c:v>
                </c:pt>
                <c:pt idx="3">
                  <c:v>47732.420712498279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3B-4668-A875-3204A74DE33E}"/>
            </c:ext>
          </c:extLst>
        </c:ser>
        <c:ser>
          <c:idx val="1"/>
          <c:order val="1"/>
          <c:tx>
            <c:strRef>
              <c:f>Export!$A$14</c:f>
              <c:strCache>
                <c:ptCount val="1"/>
                <c:pt idx="0">
                  <c:v>Production Profit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Export!$B$1:$E$1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Export!$B$14:$E$14</c:f>
              <c:numCache>
                <c:formatCode>_-* #,##0_-;\-* #,##0_-;_-* "-"??_-;_-@_-</c:formatCode>
                <c:ptCount val="4"/>
                <c:pt idx="0">
                  <c:v>25098.631068747403</c:v>
                </c:pt>
                <c:pt idx="1">
                  <c:v>21507.078479685115</c:v>
                </c:pt>
                <c:pt idx="2">
                  <c:v>9732.4207124982786</c:v>
                </c:pt>
                <c:pt idx="3">
                  <c:v>24098.631068747403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3B-4668-A875-3204A74DE33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25280064"/>
        <c:axId val="70760456"/>
        <c:axId val="0"/>
      </c:bar3DChart>
      <c:catAx>
        <c:axId val="3252800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760456"/>
        <c:crosses val="autoZero"/>
        <c:auto val="1"/>
        <c:lblAlgn val="ctr"/>
        <c:lblOffset val="100"/>
        <c:noMultiLvlLbl val="0"/>
      </c:catAx>
      <c:valAx>
        <c:axId val="70760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5280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171450</xdr:colOff>
      <xdr:row>0</xdr:row>
      <xdr:rowOff>76199</xdr:rowOff>
    </xdr:from>
    <xdr:to>
      <xdr:col>17</xdr:col>
      <xdr:colOff>295275</xdr:colOff>
      <xdr:row>17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workbookViewId="0">
      <selection activeCell="B2" sqref="B2"/>
    </sheetView>
  </sheetViews>
  <sheetFormatPr defaultColWidth="8.83203125" defaultRowHeight="12.75" x14ac:dyDescent="0.2"/>
  <cols>
    <col min="1" max="1" width="22.83203125" style="5" customWidth="1"/>
    <col min="2" max="6" width="13.6640625" style="5" customWidth="1"/>
    <col min="7" max="16384" width="8.83203125" style="5"/>
  </cols>
  <sheetData>
    <row r="1" spans="1:6" ht="17.25" customHeight="1" x14ac:dyDescent="0.2">
      <c r="A1" s="3"/>
      <c r="B1" s="4" t="s">
        <v>12</v>
      </c>
      <c r="C1" s="4" t="s">
        <v>13</v>
      </c>
      <c r="D1" s="4" t="s">
        <v>14</v>
      </c>
      <c r="E1" s="4" t="s">
        <v>15</v>
      </c>
      <c r="F1" s="4" t="s">
        <v>0</v>
      </c>
    </row>
    <row r="2" spans="1:6" ht="17.25" customHeight="1" x14ac:dyDescent="0.25">
      <c r="A2" s="6" t="s">
        <v>1</v>
      </c>
      <c r="B2" s="16">
        <v>1.2</v>
      </c>
      <c r="C2" s="16">
        <v>1.1000000000000001</v>
      </c>
      <c r="D2" s="16">
        <v>0.8</v>
      </c>
      <c r="E2" s="16">
        <v>1.2</v>
      </c>
      <c r="F2" s="7"/>
    </row>
    <row r="3" spans="1:6" ht="17.25" customHeight="1" x14ac:dyDescent="0.25">
      <c r="A3" s="6"/>
      <c r="B3" s="8"/>
      <c r="C3" s="7"/>
      <c r="D3" s="7"/>
      <c r="E3" s="7"/>
      <c r="F3" s="7"/>
    </row>
    <row r="4" spans="1:6" ht="17.25" customHeight="1" x14ac:dyDescent="0.2">
      <c r="A4" s="17" t="s">
        <v>2</v>
      </c>
      <c r="B4" s="10">
        <f>35*B2*(B10+3000)^0.5</f>
        <v>4788.7367854163795</v>
      </c>
      <c r="C4" s="10">
        <f>35*C2*(C10+3000)^0.5</f>
        <v>4389.6753866316812</v>
      </c>
      <c r="D4" s="10">
        <f>35*D2*(D10+3000)^0.5</f>
        <v>3192.4911902775862</v>
      </c>
      <c r="E4" s="10">
        <f>35*E2*(E10+3000)^0.5</f>
        <v>4788.7367854163795</v>
      </c>
      <c r="F4" s="10">
        <f>SUM(B4:E4)</f>
        <v>17159.640147742026</v>
      </c>
    </row>
    <row r="5" spans="1:6" ht="17.25" customHeight="1" x14ac:dyDescent="0.2">
      <c r="A5" s="9" t="s">
        <v>3</v>
      </c>
      <c r="B5" s="11">
        <f>B4*$B$16</f>
        <v>191549.47141665517</v>
      </c>
      <c r="C5" s="11">
        <f>C4*$B$16</f>
        <v>175587.01546526724</v>
      </c>
      <c r="D5" s="11">
        <f>D4*$B$16</f>
        <v>127699.64761110344</v>
      </c>
      <c r="E5" s="11">
        <f>E4*$B$16</f>
        <v>191549.47141665517</v>
      </c>
      <c r="F5" s="11">
        <f>SUM(B5:E5)</f>
        <v>686385.60590968095</v>
      </c>
    </row>
    <row r="6" spans="1:6" ht="17.25" customHeight="1" x14ac:dyDescent="0.2">
      <c r="A6" s="9" t="s">
        <v>4</v>
      </c>
      <c r="B6" s="10">
        <f>B4*$B$17</f>
        <v>119718.41963540949</v>
      </c>
      <c r="C6" s="10">
        <f>C4*$B$17</f>
        <v>109741.88466579204</v>
      </c>
      <c r="D6" s="10">
        <f>D4*$B$17</f>
        <v>79812.27975693965</v>
      </c>
      <c r="E6" s="10">
        <f>E4*$B$17</f>
        <v>119718.41963540949</v>
      </c>
      <c r="F6" s="10">
        <f>SUM(B6:E6)</f>
        <v>428991.00369355071</v>
      </c>
    </row>
    <row r="7" spans="1:6" ht="17.25" customHeight="1" x14ac:dyDescent="0.2">
      <c r="A7" s="9" t="s">
        <v>5</v>
      </c>
      <c r="B7" s="10">
        <f>B5-B6</f>
        <v>71831.051781245682</v>
      </c>
      <c r="C7" s="10">
        <f>C5-C6</f>
        <v>65845.130799475199</v>
      </c>
      <c r="D7" s="10">
        <f>D5-D6</f>
        <v>47887.367854163793</v>
      </c>
      <c r="E7" s="10">
        <f>E5-E6</f>
        <v>71831.051781245682</v>
      </c>
      <c r="F7" s="10">
        <f>SUM(B7:E7)</f>
        <v>257394.60221613036</v>
      </c>
    </row>
    <row r="8" spans="1:6" ht="17.25" customHeight="1" x14ac:dyDescent="0.2">
      <c r="A8" s="9"/>
      <c r="B8" s="10"/>
      <c r="C8" s="10"/>
      <c r="D8" s="10"/>
      <c r="E8" s="10"/>
      <c r="F8" s="10"/>
    </row>
    <row r="9" spans="1:6" ht="17.25" customHeight="1" x14ac:dyDescent="0.2">
      <c r="A9" s="9" t="s">
        <v>6</v>
      </c>
      <c r="B9" s="12">
        <v>8000</v>
      </c>
      <c r="C9" s="12">
        <v>8000</v>
      </c>
      <c r="D9" s="12">
        <v>9000</v>
      </c>
      <c r="E9" s="12">
        <v>9000</v>
      </c>
      <c r="F9" s="12">
        <f>SUM(B9:E9)</f>
        <v>34000</v>
      </c>
    </row>
    <row r="10" spans="1:6" ht="17.25" customHeight="1" x14ac:dyDescent="0.2">
      <c r="A10" s="9" t="s">
        <v>7</v>
      </c>
      <c r="B10" s="12">
        <f>10000</f>
        <v>10000</v>
      </c>
      <c r="C10" s="12">
        <f>10000</f>
        <v>10000</v>
      </c>
      <c r="D10" s="12">
        <f>10000</f>
        <v>10000</v>
      </c>
      <c r="E10" s="12">
        <f>10000</f>
        <v>10000</v>
      </c>
      <c r="F10" s="12">
        <f>SUM(B10:E10)</f>
        <v>40000</v>
      </c>
    </row>
    <row r="11" spans="1:6" ht="17.25" customHeight="1" x14ac:dyDescent="0.2">
      <c r="A11" s="9" t="s">
        <v>16</v>
      </c>
      <c r="B11" s="12">
        <f>0.15*B5</f>
        <v>28732.420712498275</v>
      </c>
      <c r="C11" s="12">
        <f>0.15*C5</f>
        <v>26338.052319790084</v>
      </c>
      <c r="D11" s="12">
        <f>0.15*D5</f>
        <v>19154.947141665514</v>
      </c>
      <c r="E11" s="12">
        <f>0.15*E5</f>
        <v>28732.420712498275</v>
      </c>
      <c r="F11" s="12">
        <f>SUM(B11:E11)</f>
        <v>102957.84088645215</v>
      </c>
    </row>
    <row r="12" spans="1:6" ht="17.25" customHeight="1" x14ac:dyDescent="0.2">
      <c r="A12" s="17" t="s">
        <v>8</v>
      </c>
      <c r="B12" s="13">
        <f>SUM(B9:B11)</f>
        <v>46732.420712498279</v>
      </c>
      <c r="C12" s="13">
        <f>SUM(C9:C11)</f>
        <v>44338.052319790084</v>
      </c>
      <c r="D12" s="13">
        <f>SUM(D9:D11)</f>
        <v>38154.947141665514</v>
      </c>
      <c r="E12" s="13">
        <f>SUM(E9:E11)</f>
        <v>47732.420712498279</v>
      </c>
      <c r="F12" s="13">
        <f>SUM(B12:E12)</f>
        <v>176957.84088645218</v>
      </c>
    </row>
    <row r="13" spans="1:6" ht="17.25" customHeight="1" x14ac:dyDescent="0.2">
      <c r="A13" s="9"/>
      <c r="B13" s="12"/>
      <c r="C13" s="12"/>
      <c r="D13" s="12"/>
      <c r="E13" s="12"/>
      <c r="F13" s="12"/>
    </row>
    <row r="14" spans="1:6" ht="17.25" customHeight="1" x14ac:dyDescent="0.2">
      <c r="A14" s="9" t="s">
        <v>17</v>
      </c>
      <c r="B14" s="12">
        <f>B7-B12</f>
        <v>25098.631068747403</v>
      </c>
      <c r="C14" s="12">
        <f>C7-C12</f>
        <v>21507.078479685115</v>
      </c>
      <c r="D14" s="12">
        <f>D7-D12</f>
        <v>9732.4207124982786</v>
      </c>
      <c r="E14" s="12">
        <f>E7-E12</f>
        <v>24098.631068747403</v>
      </c>
      <c r="F14" s="12">
        <f>SUM(B14:E14)</f>
        <v>80436.761329678207</v>
      </c>
    </row>
    <row r="15" spans="1:6" ht="17.25" customHeight="1" x14ac:dyDescent="0.2">
      <c r="A15" s="9" t="s">
        <v>9</v>
      </c>
      <c r="B15" s="14">
        <f>B14/B5</f>
        <v>0.13102949793138968</v>
      </c>
      <c r="C15" s="14">
        <f>C14/C5</f>
        <v>0.12248672501606143</v>
      </c>
      <c r="D15" s="14">
        <f>D14/D5</f>
        <v>7.6213371724700413E-2</v>
      </c>
      <c r="E15" s="14">
        <f>E14/E5</f>
        <v>0.12580891448313355</v>
      </c>
      <c r="F15" s="14">
        <f>F14/F5</f>
        <v>0.1171888813476409</v>
      </c>
    </row>
    <row r="16" spans="1:6" ht="17.25" customHeight="1" x14ac:dyDescent="0.25">
      <c r="A16" s="1" t="s">
        <v>10</v>
      </c>
      <c r="B16" s="2">
        <v>40</v>
      </c>
      <c r="C16" s="7"/>
      <c r="D16" s="7"/>
      <c r="E16" s="7"/>
      <c r="F16" s="7"/>
    </row>
    <row r="17" spans="1:6" ht="17.25" customHeight="1" x14ac:dyDescent="0.25">
      <c r="A17" s="1" t="s">
        <v>11</v>
      </c>
      <c r="B17" s="2">
        <v>25</v>
      </c>
      <c r="C17" s="7"/>
      <c r="D17" s="7"/>
      <c r="E17" s="7"/>
      <c r="F17" s="7"/>
    </row>
    <row r="18" spans="1:6" x14ac:dyDescent="0.2">
      <c r="A18" s="15"/>
      <c r="B18" s="15"/>
      <c r="C18" s="15"/>
      <c r="D18" s="15"/>
      <c r="E18" s="15"/>
      <c r="F18" s="15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3211D0-B61F-4BDF-80A5-53D6FCACA179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828AC732-54ED-40FD-9AFC-713E2E19319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2F56234-051D-4A90-A9A7-EEB3E98D8F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Export</vt:lpstr>
      <vt:lpstr>BudgetTab</vt:lpstr>
    </vt:vector>
  </TitlesOfParts>
  <Company>Data Discovery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Advanced Course File</dc:title>
  <dc:subject>educational</dc:subject>
  <dc:creator>Odyssey Training</dc:creator>
  <cp:keywords>Excel Advanced</cp:keywords>
  <dc:description>Training Files for Odyssey Training Excel Advanced Course.</dc:description>
  <cp:lastModifiedBy>Jane Pettigrew</cp:lastModifiedBy>
  <dcterms:created xsi:type="dcterms:W3CDTF">1998-09-28T07:33:45Z</dcterms:created>
  <dcterms:modified xsi:type="dcterms:W3CDTF">2023-01-08T23:16:24Z</dcterms:modified>
  <cp:category>Excel Advanced; Excel 07-10 Advanced</cp:category>
  <cp:contentStatus>Educational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