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44B49CDA-98C6-4F59-AC4E-C39AD0AEBC5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voice" sheetId="2" r:id="rId1"/>
    <sheet name="Customers" sheetId="3" state="hidden" r:id="rId2"/>
    <sheet name="Tours" sheetId="6" state="hidden" r:id="rId3"/>
  </sheets>
  <definedNames>
    <definedName name="CustomerCodes">Customers!$A$2:$A$91</definedName>
    <definedName name="Customers">Customers!$A$2:$H$91</definedName>
    <definedName name="Tourcodes">Tours!$B$2:$K$2</definedName>
    <definedName name="Tours">Tours!$B$2:$K$4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4" i="2" l="1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13" i="2"/>
  <c r="F13" i="2" s="1"/>
  <c r="C13" i="2"/>
  <c r="C14" i="2"/>
  <c r="C15" i="2"/>
  <c r="C16" i="2"/>
  <c r="C17" i="2"/>
  <c r="C18" i="2"/>
  <c r="C19" i="2"/>
  <c r="C20" i="2"/>
  <c r="C21" i="2"/>
  <c r="C22" i="2"/>
  <c r="B10" i="2"/>
  <c r="B9" i="2"/>
  <c r="B8" i="2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2" i="3"/>
  <c r="F24" i="2" l="1"/>
  <c r="B5" i="2"/>
  <c r="F25" i="2" l="1"/>
  <c r="F26" i="2" s="1"/>
</calcChain>
</file>

<file path=xl/sharedStrings.xml><?xml version="1.0" encoding="utf-8"?>
<sst xmlns="http://schemas.openxmlformats.org/spreadsheetml/2006/main" count="589" uniqueCount="347">
  <si>
    <t>Date:</t>
  </si>
  <si>
    <t xml:space="preserve"> </t>
  </si>
  <si>
    <t>Invoice No:</t>
  </si>
  <si>
    <t>Customer Code:</t>
  </si>
  <si>
    <t>To:</t>
  </si>
  <si>
    <t>Address:</t>
  </si>
  <si>
    <t>Total</t>
  </si>
  <si>
    <t>Sub Total</t>
  </si>
  <si>
    <t>GST</t>
  </si>
  <si>
    <t>TOTAL OWING</t>
  </si>
  <si>
    <t>Customer Code</t>
  </si>
  <si>
    <t>ACCO</t>
  </si>
  <si>
    <t>AFON</t>
  </si>
  <si>
    <t>ANDER</t>
  </si>
  <si>
    <t>ASHW</t>
  </si>
  <si>
    <t>BATI</t>
  </si>
  <si>
    <t>BENN</t>
  </si>
  <si>
    <t>BERG1</t>
  </si>
  <si>
    <t>BERG2</t>
  </si>
  <si>
    <t>BERT</t>
  </si>
  <si>
    <t>BRAU</t>
  </si>
  <si>
    <t>BROW1</t>
  </si>
  <si>
    <t>CAMI</t>
  </si>
  <si>
    <t>CART</t>
  </si>
  <si>
    <t>CARV</t>
  </si>
  <si>
    <t>CAST</t>
  </si>
  <si>
    <t>CHAN1</t>
  </si>
  <si>
    <t>CITE</t>
  </si>
  <si>
    <t>CRAM</t>
  </si>
  <si>
    <t>CROW</t>
  </si>
  <si>
    <t>CRUZ</t>
  </si>
  <si>
    <t>DEVO</t>
  </si>
  <si>
    <t>DEWE</t>
  </si>
  <si>
    <t>DOMI</t>
  </si>
  <si>
    <t>FERN1</t>
  </si>
  <si>
    <t>FEUE</t>
  </si>
  <si>
    <t>FONS</t>
  </si>
  <si>
    <t>FRAN</t>
  </si>
  <si>
    <t>FRES</t>
  </si>
  <si>
    <t>FREY</t>
  </si>
  <si>
    <t>GONZ</t>
  </si>
  <si>
    <t>HAR</t>
  </si>
  <si>
    <t>HARN</t>
  </si>
  <si>
    <t>HENRI</t>
  </si>
  <si>
    <t>HOLZ</t>
  </si>
  <si>
    <t>HUTI</t>
  </si>
  <si>
    <t>IBSE</t>
  </si>
  <si>
    <t>IZQU</t>
  </si>
  <si>
    <t>JABL</t>
  </si>
  <si>
    <t>JOSE</t>
  </si>
  <si>
    <t>KART</t>
  </si>
  <si>
    <t>KLOS</t>
  </si>
  <si>
    <t>KOSK</t>
  </si>
  <si>
    <t>KUMA</t>
  </si>
  <si>
    <t>LABR</t>
  </si>
  <si>
    <t>LARS</t>
  </si>
  <si>
    <t>LATI</t>
  </si>
  <si>
    <t>LEBI</t>
  </si>
  <si>
    <t>LIME</t>
  </si>
  <si>
    <t>LINC</t>
  </si>
  <si>
    <t>MANC</t>
  </si>
  <si>
    <t>MCKE</t>
  </si>
  <si>
    <t>MEND</t>
  </si>
  <si>
    <t>MESS</t>
  </si>
  <si>
    <t>MOOS</t>
  </si>
  <si>
    <t>MORE</t>
  </si>
  <si>
    <t>MORO</t>
  </si>
  <si>
    <t>MULL</t>
  </si>
  <si>
    <t>NAGY</t>
  </si>
  <si>
    <t>NIXO</t>
  </si>
  <si>
    <t>OTTLI</t>
  </si>
  <si>
    <t>PACA</t>
  </si>
  <si>
    <t>PAOL</t>
  </si>
  <si>
    <t>PARE</t>
  </si>
  <si>
    <t>PERE</t>
  </si>
  <si>
    <t>PETR1</t>
  </si>
  <si>
    <t>PETT1</t>
  </si>
  <si>
    <t>PFAL</t>
  </si>
  <si>
    <t>PHIL</t>
  </si>
  <si>
    <t>PIPP</t>
  </si>
  <si>
    <t>PONT</t>
  </si>
  <si>
    <t>RANC</t>
  </si>
  <si>
    <t>RODR</t>
  </si>
  <si>
    <t>ROEL</t>
  </si>
  <si>
    <t>ROUL</t>
  </si>
  <si>
    <t>ROVE</t>
  </si>
  <si>
    <t>SAAV</t>
  </si>
  <si>
    <t>SAVE</t>
  </si>
  <si>
    <t>SCHM</t>
  </si>
  <si>
    <t>SIMP</t>
  </si>
  <si>
    <t>SNYD</t>
  </si>
  <si>
    <t>SOMM</t>
  </si>
  <si>
    <t>STEE</t>
  </si>
  <si>
    <t>TANN</t>
  </si>
  <si>
    <t>TONI</t>
  </si>
  <si>
    <t>TRUJ</t>
  </si>
  <si>
    <t>WANG1</t>
  </si>
  <si>
    <t>WILS1</t>
  </si>
  <si>
    <t>WILS2</t>
  </si>
  <si>
    <t>WONG1</t>
  </si>
  <si>
    <t>YORR</t>
  </si>
  <si>
    <t>Customer Name</t>
  </si>
  <si>
    <t>PAUL ACCORTI</t>
  </si>
  <si>
    <t>PEDRO AFONSO</t>
  </si>
  <si>
    <t>MARIA ANDERS</t>
  </si>
  <si>
    <t>VICTORIA ASHWORTH</t>
  </si>
  <si>
    <t>BERNARDO BATISTA</t>
  </si>
  <si>
    <t>HELEN BENNETT</t>
  </si>
  <si>
    <t>CHRISTINA BERGLUND</t>
  </si>
  <si>
    <t>JONAS BERGULFSEN</t>
  </si>
  <si>
    <t>MARIE BERTRAND</t>
  </si>
  <si>
    <t>ART BRAUNSCHWEIGER</t>
  </si>
  <si>
    <t>ELIZABETH BROWN</t>
  </si>
  <si>
    <t>ALEJANDRA CAMINO</t>
  </si>
  <si>
    <t>PASCALE CARTRAIN</t>
  </si>
  <si>
    <t>LÚCIA CARVALHO</t>
  </si>
  <si>
    <t>ISABEL DE CASTRO</t>
  </si>
  <si>
    <t>FRANCISCO CHANG</t>
  </si>
  <si>
    <t>FRÉDÉRIQUE CITEAUX</t>
  </si>
  <si>
    <t>PHILIP CRAMER</t>
  </si>
  <si>
    <t>SIMON CROWTHER</t>
  </si>
  <si>
    <t>ARIA CRUZ</t>
  </si>
  <si>
    <t>ANN DEVON</t>
  </si>
  <si>
    <t>CATHERINE DEWEY</t>
  </si>
  <si>
    <t>ANABELA DOMINGUES</t>
  </si>
  <si>
    <t>GUILLERMO FERNÁNDEZ</t>
  </si>
  <si>
    <t>ALEXANDER FEUER</t>
  </si>
  <si>
    <t>ANDRÉ FONSECA</t>
  </si>
  <si>
    <t>PETER FRANKEN</t>
  </si>
  <si>
    <t>JEAN FRESNIÈRE</t>
  </si>
  <si>
    <t>JOSÉ PEDRO FREYRE</t>
  </si>
  <si>
    <t>CARLOS GONZÁLEZ</t>
  </si>
  <si>
    <t>THOMAS HARDY</t>
  </si>
  <si>
    <t>CARLOS HERNÁNDEZ</t>
  </si>
  <si>
    <t>PAUL HENRIOT</t>
  </si>
  <si>
    <t>MICHAEL HOLZ</t>
  </si>
  <si>
    <t>SERGIO GUTIÉRREZ</t>
  </si>
  <si>
    <t>PALLE IBSEN</t>
  </si>
  <si>
    <t>FELIPE IZQUIERDO</t>
  </si>
  <si>
    <t>KARL JABLONSKI</t>
  </si>
  <si>
    <t>KARIN JOSEPHS</t>
  </si>
  <si>
    <t>MATTI KARTTUNEN</t>
  </si>
  <si>
    <t>HORST KLOSS</t>
  </si>
  <si>
    <t>PIRKKO KOSKITALO</t>
  </si>
  <si>
    <t>HARI KUMAR</t>
  </si>
  <si>
    <t>JANINE LABRUNE</t>
  </si>
  <si>
    <t>MARIA LARSSON</t>
  </si>
  <si>
    <t>YOSHI LATIMER</t>
  </si>
  <si>
    <t>LAURENCE LEBIHAN</t>
  </si>
  <si>
    <t>JANETE LIMEIRA</t>
  </si>
  <si>
    <t>ELIZABETH LINCOLN</t>
  </si>
  <si>
    <t>YVONNE MONCADA</t>
  </si>
  <si>
    <t>PATRICIA MCKENNA</t>
  </si>
  <si>
    <t>ROLAND MENDEL</t>
  </si>
  <si>
    <t>RENATE MESSNER</t>
  </si>
  <si>
    <t>HANNA MOOS</t>
  </si>
  <si>
    <t>ANTONIO MORENO</t>
  </si>
  <si>
    <t>MAURIZIO MORONI</t>
  </si>
  <si>
    <t>RITA MULLET</t>
  </si>
  <si>
    <t>HELVETIUS NAGY</t>
  </si>
  <si>
    <t>LIZ NIXON</t>
  </si>
  <si>
    <t>SVEN OTTLIEB</t>
  </si>
  <si>
    <t>JOSE PAVAROTTI</t>
  </si>
  <si>
    <t>MIGUEL ANGEL PAOLINO</t>
  </si>
  <si>
    <t>PAULA PARENTE</t>
  </si>
  <si>
    <t>MANUEL PEREIRA</t>
  </si>
  <si>
    <t>JYTTE PETERSEN</t>
  </si>
  <si>
    <t>DOMINIQUE PERRIER</t>
  </si>
  <si>
    <t>HENRIETTE PFALZHEIM</t>
  </si>
  <si>
    <t>RENE PHILLIPS</t>
  </si>
  <si>
    <t>GEORG PIPPS</t>
  </si>
  <si>
    <t>MARIO PONTES</t>
  </si>
  <si>
    <t>MARTINE RANCÉ</t>
  </si>
  <si>
    <t xml:space="preserve">LINO RODRIGUEZ </t>
  </si>
  <si>
    <t>DIEGO ROEL</t>
  </si>
  <si>
    <t>ANNETTE ROULET</t>
  </si>
  <si>
    <t>GIOVANNI ROVELLI</t>
  </si>
  <si>
    <t>EDUARDO SAAVEDRA</t>
  </si>
  <si>
    <t>MARY SAVELEY</t>
  </si>
  <si>
    <t>CARINE SCHMITT</t>
  </si>
  <si>
    <t>PATRICIO SIMPSON</t>
  </si>
  <si>
    <t>HOWARD SNYDER</t>
  </si>
  <si>
    <t>MARTÍN SOMMER</t>
  </si>
  <si>
    <t>JOHN STEEL</t>
  </si>
  <si>
    <t>YOSHI TANNAMURI</t>
  </si>
  <si>
    <t>DANIEL TONINI</t>
  </si>
  <si>
    <t>ANA TRUJILLO</t>
  </si>
  <si>
    <t>YANG WANG</t>
  </si>
  <si>
    <t>FRAN WILSON</t>
  </si>
  <si>
    <t>PAULA WILSON</t>
  </si>
  <si>
    <t>LIU WONG</t>
  </si>
  <si>
    <t>JAIME YORRES</t>
  </si>
  <si>
    <t>Address</t>
  </si>
  <si>
    <t>333 Cerrito Rd</t>
  </si>
  <si>
    <t>23 Louis Rd</t>
  </si>
  <si>
    <t>57 Obere St</t>
  </si>
  <si>
    <t>12 Fauntleroy Circus</t>
  </si>
  <si>
    <t>24 Kléber Place</t>
  </si>
  <si>
    <t>8 Berguve Rd</t>
  </si>
  <si>
    <t>18 Fall Crescent</t>
  </si>
  <si>
    <t>PO  Box 555</t>
  </si>
  <si>
    <t>12  Brewery St</t>
  </si>
  <si>
    <t>84 Asling Street</t>
  </si>
  <si>
    <t xml:space="preserve">255 Boulevard Tirou  </t>
  </si>
  <si>
    <t>29 Hope Rd</t>
  </si>
  <si>
    <t>999 Sierras de Granada</t>
  </si>
  <si>
    <t>C/ 67 Araquil Crescent</t>
  </si>
  <si>
    <t>92 Long Rd</t>
  </si>
  <si>
    <t>35 King George Plaza</t>
  </si>
  <si>
    <t>34 Vinbæltet St</t>
  </si>
  <si>
    <t>57 Forest Street</t>
  </si>
  <si>
    <t>23 Tsawassen Blvd</t>
  </si>
  <si>
    <t>43 St . Laurent Drive</t>
  </si>
  <si>
    <t>120 Hanover Sq.</t>
  </si>
  <si>
    <t>18 Loing Way</t>
  </si>
  <si>
    <t>67 Cinquante Drive</t>
  </si>
  <si>
    <t>25 rue Lauriston St</t>
  </si>
  <si>
    <t>187 Suffolk Ln.</t>
  </si>
  <si>
    <t>PO  Box 1212</t>
  </si>
  <si>
    <t>21 Walser Way</t>
  </si>
  <si>
    <t>90 Wadhurst Rd.</t>
  </si>
  <si>
    <t>12 Bouch St</t>
  </si>
  <si>
    <t>15 Smith Street</t>
  </si>
  <si>
    <t>6 Kirchgasse Street</t>
  </si>
  <si>
    <t>213 Mataderos  Rd</t>
  </si>
  <si>
    <t>187 Suffolk Lane</t>
  </si>
  <si>
    <t>Suite 2, 89 Jefferson Way</t>
  </si>
  <si>
    <t>2222 Constitute Ave</t>
  </si>
  <si>
    <t>86 Moralz Rd</t>
  </si>
  <si>
    <t xml:space="preserve">55 Grizzly Peak Rd </t>
  </si>
  <si>
    <t>Suburb</t>
  </si>
  <si>
    <t>Edith</t>
  </si>
  <si>
    <t>Moonee Ponds</t>
  </si>
  <si>
    <t>Footscray</t>
  </si>
  <si>
    <t>Melbourne</t>
  </si>
  <si>
    <t>Kamona</t>
  </si>
  <si>
    <t>Sydney</t>
  </si>
  <si>
    <t>Dandenong</t>
  </si>
  <si>
    <t>Spring Hill</t>
  </si>
  <si>
    <t>Frankston</t>
  </si>
  <si>
    <t>Brighton</t>
  </si>
  <si>
    <t>Kadina</t>
  </si>
  <si>
    <t>Green Point</t>
  </si>
  <si>
    <t>Newport</t>
  </si>
  <si>
    <t>Brisbane</t>
  </si>
  <si>
    <t>Port Melbourne</t>
  </si>
  <si>
    <t>Canberra</t>
  </si>
  <si>
    <t>Caulfield</t>
  </si>
  <si>
    <t>Orange</t>
  </si>
  <si>
    <t>Dundee</t>
  </si>
  <si>
    <t>Albury</t>
  </si>
  <si>
    <t>Doncaster</t>
  </si>
  <si>
    <t>Melton</t>
  </si>
  <si>
    <t>State</t>
  </si>
  <si>
    <t>NSW</t>
  </si>
  <si>
    <t>VIC</t>
  </si>
  <si>
    <t>TAS</t>
  </si>
  <si>
    <t>QLD</t>
  </si>
  <si>
    <t>SA</t>
  </si>
  <si>
    <t>ACT</t>
  </si>
  <si>
    <t>Postcode</t>
  </si>
  <si>
    <t>Phone</t>
  </si>
  <si>
    <t>(02) 9784 8460</t>
  </si>
  <si>
    <t>(03) 9787 4545</t>
  </si>
  <si>
    <t>(03) 9555 4545</t>
  </si>
  <si>
    <t>(03) 9200 4453</t>
  </si>
  <si>
    <t>(03) 9555 4252</t>
  </si>
  <si>
    <t>(02) 9555 8888</t>
  </si>
  <si>
    <t>(03) 9123 4565</t>
  </si>
  <si>
    <t>(07) 3784 6565</t>
  </si>
  <si>
    <t>(03) 9555 0091</t>
  </si>
  <si>
    <t>(02) 9654 8460</t>
  </si>
  <si>
    <t>(03) 9345 4545</t>
  </si>
  <si>
    <t>(08) 6784 4545</t>
  </si>
  <si>
    <t>(03) 9555 1189</t>
  </si>
  <si>
    <t>(02) 9657 0123</t>
  </si>
  <si>
    <t>(04) 4878 5454</t>
  </si>
  <si>
    <t>(03) 9312 1212</t>
  </si>
  <si>
    <t>(07) 5550 9876</t>
  </si>
  <si>
    <t>(03) 9555 7733</t>
  </si>
  <si>
    <t>(03) 9555 0297</t>
  </si>
  <si>
    <t>(07) 4283 2951</t>
  </si>
  <si>
    <t>(03) 4202 3176</t>
  </si>
  <si>
    <t>(03) 9654 4545</t>
  </si>
  <si>
    <t>(03) 9555 8054</t>
  </si>
  <si>
    <t>(03) 9555 8282</t>
  </si>
  <si>
    <t>(03) 9555 7788</t>
  </si>
  <si>
    <t>(06) 555 1340</t>
  </si>
  <si>
    <t>(07) 4656 3801</t>
  </si>
  <si>
    <t>(07) 4108 9345</t>
  </si>
  <si>
    <t>(03) 9600 4453</t>
  </si>
  <si>
    <t>(07) 7283 2951</t>
  </si>
  <si>
    <t>(03) 9318 5678</t>
  </si>
  <si>
    <t>(07) 3987 4545</t>
  </si>
  <si>
    <t>(07) 3987 0101</t>
  </si>
  <si>
    <t>(02) 6345 4978</t>
  </si>
  <si>
    <t>(03) 3787 6565</t>
  </si>
  <si>
    <t>(03) 9555 6874</t>
  </si>
  <si>
    <t>(02) 6354 7878</t>
  </si>
  <si>
    <t>(03) 9555 3412</t>
  </si>
  <si>
    <t>(02) 9135 5333</t>
  </si>
  <si>
    <t>(03) 92967 542</t>
  </si>
  <si>
    <t>(02) 9602 5984</t>
  </si>
  <si>
    <t>(03) 9655 1212</t>
  </si>
  <si>
    <t>(206) 555 8257</t>
  </si>
  <si>
    <t>(02) 2354 4123</t>
  </si>
  <si>
    <t>(03) 9555 8122</t>
  </si>
  <si>
    <t>(07) 3283 2951</t>
  </si>
  <si>
    <t>(03) 9203 4559</t>
  </si>
  <si>
    <t>(063) 6445 0230</t>
  </si>
  <si>
    <t>(03) 9203 4578</t>
  </si>
  <si>
    <t>(03) 9784 4545</t>
  </si>
  <si>
    <t>(02) 3787 6565</t>
  </si>
  <si>
    <t>(503) 555 7555</t>
  </si>
  <si>
    <t>(03) 9454 4545</t>
  </si>
  <si>
    <t>(03) 9784 5454</t>
  </si>
  <si>
    <t>(02) 9555 9573</t>
  </si>
  <si>
    <t>(02) 9555 5938</t>
  </si>
  <si>
    <t>678H4</t>
  </si>
  <si>
    <t>DM1456</t>
  </si>
  <si>
    <t>G123</t>
  </si>
  <si>
    <t>G6745</t>
  </si>
  <si>
    <t>GC81510</t>
  </si>
  <si>
    <t>R1120</t>
  </si>
  <si>
    <t>T100960</t>
  </si>
  <si>
    <t>Cost each</t>
  </si>
  <si>
    <t>Terms 14 days</t>
  </si>
  <si>
    <t>LP23984</t>
  </si>
  <si>
    <t>L7162</t>
  </si>
  <si>
    <t>Departure Date</t>
  </si>
  <si>
    <t>Price per person</t>
  </si>
  <si>
    <t>Number Travellers</t>
  </si>
  <si>
    <t>Tour Name</t>
  </si>
  <si>
    <t>VIET001</t>
  </si>
  <si>
    <t>Vietnam Encompassed</t>
  </si>
  <si>
    <t>Southern Vietnam</t>
  </si>
  <si>
    <t>Northern Vietnam and China</t>
  </si>
  <si>
    <t>Tour Code</t>
  </si>
  <si>
    <t>Hoi An Cooking Class</t>
  </si>
  <si>
    <t>Hue Cyclo Tour</t>
  </si>
  <si>
    <t>Saigon Opera House Tour</t>
  </si>
  <si>
    <t>Saigon River Cruise</t>
  </si>
  <si>
    <t>Hanoi Cycle Tour</t>
  </si>
  <si>
    <t>Vietnam Cu Chi Tunnels</t>
  </si>
  <si>
    <t>Vietnam Cycle Tour</t>
  </si>
  <si>
    <t>Tax Invoice</t>
  </si>
  <si>
    <t>A17355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</si>
</sst>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164" formatCode="&quot;$&quot;#,##0.00"/>
    <numFmt numFmtId="165" formatCode="&quot;$&quot;#,##0.00_);\(&quot;$&quot;#,##0.00\);&quot;&quot;"/>
    <numFmt numFmtId="166" formatCode="&quot;$&quot;#,##0.00_);\(&quot;$&quot;#,##0.00\);"/>
    <numFmt numFmtId="167" formatCode="000000"/>
  </numFmts>
  <fonts count="18" x14ac:knownFonts="1">
    <font>
      <sz val="10"/>
      <name val="Helv"/>
    </font>
    <font>
      <sz val="12"/>
      <name val="Times New Roman"/>
      <family val="1"/>
    </font>
    <font>
      <sz val="10"/>
      <color indexed="8"/>
      <name val="MS Sans Serif"/>
      <family val="2"/>
    </font>
    <font>
      <sz val="8"/>
      <name val="Helv"/>
    </font>
    <font>
      <sz val="11"/>
      <color theme="0"/>
      <name val="Calibri"/>
      <family val="2"/>
      <scheme val="minor"/>
    </font>
    <font>
      <b/>
      <sz val="3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36"/>
      <color theme="0"/>
      <name val="Calibri"/>
      <family val="2"/>
      <scheme val="minor"/>
    </font>
    <font>
      <u/>
      <sz val="10"/>
      <color theme="10"/>
      <name val="Helv"/>
    </font>
    <font>
      <u/>
      <sz val="10"/>
      <color theme="11"/>
      <name val="Helv"/>
    </font>
    <font>
      <b/>
      <sz val="12"/>
      <color theme="6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80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15" fontId="1" fillId="0" borderId="0" applyNumberFormat="0" applyAlignment="0">
      <alignment horizontal="right"/>
    </xf>
    <xf numFmtId="0" fontId="2" fillId="0" borderId="0"/>
    <xf numFmtId="0" fontId="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3">
    <xf numFmtId="0" fontId="0" fillId="0" borderId="0" xfId="0"/>
    <xf numFmtId="0" fontId="6" fillId="0" borderId="0" xfId="1" applyNumberFormat="1" applyFont="1" applyAlignment="1"/>
    <xf numFmtId="0" fontId="7" fillId="0" borderId="0" xfId="1" applyNumberFormat="1" applyFont="1" applyAlignment="1"/>
    <xf numFmtId="0" fontId="6" fillId="0" borderId="0" xfId="0" applyFont="1"/>
    <xf numFmtId="0" fontId="8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0" fontId="6" fillId="0" borderId="0" xfId="1" applyNumberFormat="1" applyFont="1" applyAlignment="1">
      <alignment horizontal="right"/>
    </xf>
    <xf numFmtId="0" fontId="9" fillId="0" borderId="0" xfId="1" applyNumberFormat="1" applyFont="1" applyAlignment="1"/>
    <xf numFmtId="0" fontId="6" fillId="0" borderId="0" xfId="0" applyFont="1" applyAlignment="1">
      <alignment horizontal="left"/>
    </xf>
    <xf numFmtId="0" fontId="5" fillId="0" borderId="0" xfId="1" applyNumberFormat="1" applyFont="1" applyAlignment="1">
      <alignment vertical="center"/>
    </xf>
    <xf numFmtId="0" fontId="10" fillId="0" borderId="0" xfId="2" applyFont="1" applyAlignment="1">
      <alignment horizontal="left"/>
    </xf>
    <xf numFmtId="0" fontId="12" fillId="0" borderId="0" xfId="1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1" applyNumberFormat="1" applyFont="1" applyAlignment="1"/>
    <xf numFmtId="0" fontId="13" fillId="0" borderId="0" xfId="1" applyNumberFormat="1" applyFont="1" applyAlignment="1">
      <alignment horizontal="left" vertical="top" wrapText="1"/>
    </xf>
    <xf numFmtId="164" fontId="13" fillId="0" borderId="0" xfId="1" applyNumberFormat="1" applyFont="1" applyAlignment="1">
      <alignment vertical="top" wrapText="1"/>
    </xf>
    <xf numFmtId="165" fontId="13" fillId="0" borderId="3" xfId="1" applyNumberFormat="1" applyFont="1" applyBorder="1" applyAlignment="1">
      <alignment horizontal="right" vertical="top"/>
    </xf>
    <xf numFmtId="0" fontId="13" fillId="0" borderId="0" xfId="0" applyFont="1"/>
    <xf numFmtId="165" fontId="13" fillId="0" borderId="1" xfId="1" applyNumberFormat="1" applyFont="1" applyBorder="1" applyAlignment="1">
      <alignment horizontal="right" vertical="top"/>
    </xf>
    <xf numFmtId="0" fontId="13" fillId="0" borderId="0" xfId="1" applyNumberFormat="1" applyFont="1" applyAlignment="1">
      <alignment horizontal="right"/>
    </xf>
    <xf numFmtId="166" fontId="13" fillId="0" borderId="5" xfId="1" applyNumberFormat="1" applyFont="1" applyBorder="1" applyAlignment="1">
      <alignment horizontal="right"/>
    </xf>
    <xf numFmtId="166" fontId="13" fillId="0" borderId="1" xfId="1" applyNumberFormat="1" applyFont="1" applyBorder="1" applyAlignment="1">
      <alignment horizontal="right"/>
    </xf>
    <xf numFmtId="1" fontId="12" fillId="0" borderId="0" xfId="1" applyNumberFormat="1" applyFont="1" applyAlignment="1">
      <alignment horizontal="left"/>
    </xf>
    <xf numFmtId="0" fontId="11" fillId="3" borderId="6" xfId="3" applyNumberFormat="1" applyFont="1" applyFill="1" applyBorder="1" applyAlignment="1">
      <alignment horizontal="center" vertical="center" wrapText="1"/>
    </xf>
    <xf numFmtId="0" fontId="11" fillId="3" borderId="5" xfId="3" applyNumberFormat="1" applyFont="1" applyFill="1" applyBorder="1" applyAlignment="1">
      <alignment horizontal="center" vertical="center" wrapText="1"/>
    </xf>
    <xf numFmtId="0" fontId="11" fillId="3" borderId="7" xfId="3" applyNumberFormat="1" applyFont="1" applyFill="1" applyBorder="1" applyAlignment="1">
      <alignment horizontal="center" vertical="center" wrapText="1"/>
    </xf>
    <xf numFmtId="0" fontId="4" fillId="3" borderId="0" xfId="3" applyFill="1" applyBorder="1" applyAlignment="1">
      <alignment horizontal="center" vertical="center"/>
    </xf>
    <xf numFmtId="0" fontId="4" fillId="3" borderId="0" xfId="3" applyFill="1" applyBorder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8" fontId="6" fillId="0" borderId="0" xfId="0" applyNumberFormat="1" applyFont="1" applyAlignment="1">
      <alignment horizontal="center" vertical="center"/>
    </xf>
    <xf numFmtId="0" fontId="13" fillId="0" borderId="1" xfId="1" applyNumberFormat="1" applyFont="1" applyBorder="1" applyAlignment="1">
      <alignment horizontal="left" vertical="top" wrapText="1"/>
    </xf>
    <xf numFmtId="164" fontId="13" fillId="0" borderId="1" xfId="1" applyNumberFormat="1" applyFont="1" applyBorder="1" applyAlignment="1">
      <alignment vertical="top" wrapText="1"/>
    </xf>
    <xf numFmtId="167" fontId="12" fillId="4" borderId="0" xfId="1" applyNumberFormat="1" applyFont="1" applyFill="1" applyAlignment="1">
      <alignment horizontal="right"/>
    </xf>
    <xf numFmtId="15" fontId="13" fillId="4" borderId="0" xfId="0" applyNumberFormat="1" applyFont="1" applyFill="1" applyAlignment="1">
      <alignment horizontal="right"/>
    </xf>
    <xf numFmtId="0" fontId="17" fillId="4" borderId="0" xfId="1" applyNumberFormat="1" applyFont="1" applyFill="1" applyAlignment="1">
      <alignment horizontal="right"/>
    </xf>
    <xf numFmtId="14" fontId="13" fillId="4" borderId="2" xfId="1" applyNumberFormat="1" applyFont="1" applyFill="1" applyBorder="1" applyAlignment="1">
      <alignment horizontal="center" vertical="top"/>
    </xf>
    <xf numFmtId="0" fontId="13" fillId="4" borderId="3" xfId="1" applyNumberFormat="1" applyFont="1" applyFill="1" applyBorder="1" applyAlignment="1">
      <alignment horizontal="center" vertical="top"/>
    </xf>
    <xf numFmtId="14" fontId="13" fillId="4" borderId="4" xfId="1" applyNumberFormat="1" applyFont="1" applyFill="1" applyBorder="1" applyAlignment="1">
      <alignment horizontal="center" vertical="top" wrapText="1"/>
    </xf>
    <xf numFmtId="0" fontId="13" fillId="4" borderId="1" xfId="1" applyNumberFormat="1" applyFont="1" applyFill="1" applyBorder="1" applyAlignment="1">
      <alignment horizontal="center" vertical="top" wrapText="1"/>
    </xf>
    <xf numFmtId="1" fontId="13" fillId="4" borderId="3" xfId="1" applyNumberFormat="1" applyFont="1" applyFill="1" applyBorder="1" applyAlignment="1">
      <alignment horizontal="center" vertical="top"/>
    </xf>
    <xf numFmtId="1" fontId="13" fillId="4" borderId="1" xfId="1" applyNumberFormat="1" applyFont="1" applyFill="1" applyBorder="1" applyAlignment="1">
      <alignment horizontal="center" vertical="top" wrapText="1"/>
    </xf>
    <xf numFmtId="0" fontId="13" fillId="0" borderId="0" xfId="1" applyNumberFormat="1" applyFont="1" applyAlignment="1">
      <alignment vertical="center"/>
    </xf>
    <xf numFmtId="0" fontId="14" fillId="3" borderId="0" xfId="1" applyNumberFormat="1" applyFont="1" applyFill="1" applyAlignment="1">
      <alignment horizontal="center" vertical="center"/>
    </xf>
  </cellXfs>
  <cellStyles count="16">
    <cellStyle name="Accent1" xfId="3" builtinId="29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  <cellStyle name="Normal_INVFORM.XLS" xfId="1" xr:uid="{00000000-0005-0000-0000-000012000000}"/>
    <cellStyle name="Normal_Sheet1" xfId="2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2"/>
  </sheetPr>
  <dimension ref="A1:L56"/>
  <sheetViews>
    <sheetView tabSelected="1" workbookViewId="0">
      <selection activeCell="B7" sqref="B7"/>
    </sheetView>
  </sheetViews>
  <sheetFormatPr defaultColWidth="8.7109375" defaultRowHeight="12.75" x14ac:dyDescent="0.2"/>
  <cols>
    <col min="1" max="1" width="19" style="1" customWidth="1"/>
    <col min="2" max="2" width="16.85546875" style="1" customWidth="1"/>
    <col min="3" max="3" width="28" style="1" customWidth="1"/>
    <col min="4" max="6" width="11" style="1" customWidth="1"/>
    <col min="7" max="8" width="8.7109375" style="1"/>
    <col min="9" max="9" width="11.140625" style="1" customWidth="1"/>
    <col min="10" max="10" width="10.5703125" style="1" customWidth="1"/>
    <col min="11" max="16384" width="8.7109375" style="1"/>
  </cols>
  <sheetData>
    <row r="1" spans="1:12" ht="54.95" customHeight="1" x14ac:dyDescent="0.2">
      <c r="A1" s="42" t="s">
        <v>345</v>
      </c>
      <c r="B1" s="42"/>
      <c r="C1" s="42"/>
      <c r="D1" s="42"/>
      <c r="E1" s="42"/>
      <c r="F1" s="42"/>
    </row>
    <row r="2" spans="1:12" ht="14.1" customHeight="1" x14ac:dyDescent="0.2">
      <c r="A2" s="9"/>
      <c r="B2" s="9"/>
      <c r="C2" s="9"/>
      <c r="D2" s="9"/>
      <c r="E2" s="9"/>
      <c r="F2" s="9"/>
    </row>
    <row r="3" spans="1:12" ht="15.75" x14ac:dyDescent="0.25">
      <c r="A3" s="11" t="s">
        <v>2</v>
      </c>
      <c r="B3" s="32" t="s">
        <v>346</v>
      </c>
      <c r="C3" s="13"/>
      <c r="E3" s="2"/>
      <c r="F3" s="2"/>
    </row>
    <row r="4" spans="1:12" ht="15.75" x14ac:dyDescent="0.25">
      <c r="A4" s="12"/>
      <c r="B4" s="22"/>
      <c r="C4" s="13"/>
    </row>
    <row r="5" spans="1:12" ht="15.75" x14ac:dyDescent="0.25">
      <c r="A5" s="12" t="s">
        <v>0</v>
      </c>
      <c r="B5" s="33">
        <f ca="1">NOW()</f>
        <v>44935.397348379629</v>
      </c>
      <c r="C5" s="17"/>
      <c r="E5" s="2"/>
      <c r="F5" s="2"/>
    </row>
    <row r="6" spans="1:12" ht="15.75" x14ac:dyDescent="0.25">
      <c r="A6" s="13"/>
      <c r="B6" s="13"/>
      <c r="C6" s="13"/>
    </row>
    <row r="7" spans="1:12" ht="15.75" x14ac:dyDescent="0.25">
      <c r="A7" s="11" t="s">
        <v>3</v>
      </c>
      <c r="B7" s="34" t="s">
        <v>13</v>
      </c>
      <c r="C7" s="13"/>
      <c r="F7"/>
    </row>
    <row r="8" spans="1:12" ht="15.75" x14ac:dyDescent="0.25">
      <c r="A8" s="11" t="s">
        <v>4</v>
      </c>
      <c r="B8" s="41" t="str">
        <f>IFERROR(PROPER(VLOOKUP(B7,Customers,2,FALSE)),"-")</f>
        <v>Maria Anders</v>
      </c>
      <c r="C8" s="41"/>
      <c r="F8"/>
    </row>
    <row r="9" spans="1:12" ht="15.75" x14ac:dyDescent="0.25">
      <c r="A9" s="11" t="s">
        <v>5</v>
      </c>
      <c r="B9" s="41" t="str">
        <f>IFERROR(PROPER(VLOOKUP(B7,Customers,3,FALSE)),"-")</f>
        <v>57 Obere St</v>
      </c>
      <c r="C9" s="41"/>
      <c r="D9" s="4"/>
      <c r="F9"/>
    </row>
    <row r="10" spans="1:12" ht="15.75" x14ac:dyDescent="0.25">
      <c r="A10" s="13"/>
      <c r="B10" s="41" t="str">
        <f>IFERROR(UPPER(VLOOKUP(B7,Customers,7,FALSE)),"-")</f>
        <v>FOOTSCRAY VIC 3011</v>
      </c>
      <c r="C10" s="41"/>
      <c r="D10" s="4"/>
      <c r="F10"/>
    </row>
    <row r="11" spans="1:12" x14ac:dyDescent="0.2">
      <c r="F11" s="5" t="s">
        <v>1</v>
      </c>
      <c r="H11" s="3"/>
      <c r="I11" s="3"/>
      <c r="J11" s="3"/>
      <c r="K11" s="3"/>
      <c r="L11" s="3"/>
    </row>
    <row r="12" spans="1:12" ht="35.1" customHeight="1" x14ac:dyDescent="0.2">
      <c r="A12" s="23" t="s">
        <v>329</v>
      </c>
      <c r="B12" s="24" t="s">
        <v>337</v>
      </c>
      <c r="C12" s="25" t="s">
        <v>332</v>
      </c>
      <c r="D12" s="24" t="s">
        <v>331</v>
      </c>
      <c r="E12" s="25" t="s">
        <v>330</v>
      </c>
      <c r="F12" s="24" t="s">
        <v>6</v>
      </c>
      <c r="H12" s="3"/>
      <c r="I12" s="3"/>
      <c r="J12" s="3"/>
      <c r="K12" s="3"/>
      <c r="L12" s="3"/>
    </row>
    <row r="13" spans="1:12" s="13" customFormat="1" ht="18" customHeight="1" x14ac:dyDescent="0.25">
      <c r="A13" s="35"/>
      <c r="B13" s="36"/>
      <c r="C13" s="14" t="str">
        <f t="shared" ref="C13:C22" si="0">IFERROR(HLOOKUP(B13,Tours,2,FALSE),"-")</f>
        <v>-</v>
      </c>
      <c r="D13" s="39"/>
      <c r="E13" s="15">
        <f t="shared" ref="E13:E22" si="1">IFERROR(HLOOKUP(B13,Tours,3,FALSE),0)</f>
        <v>0</v>
      </c>
      <c r="F13" s="16">
        <f>D13*E13</f>
        <v>0</v>
      </c>
      <c r="H13" s="17"/>
      <c r="I13" s="17"/>
      <c r="J13" s="17"/>
      <c r="K13" s="17"/>
      <c r="L13" s="17"/>
    </row>
    <row r="14" spans="1:12" s="13" customFormat="1" ht="18" customHeight="1" x14ac:dyDescent="0.25">
      <c r="A14" s="35"/>
      <c r="B14" s="36"/>
      <c r="C14" s="14" t="str">
        <f t="shared" si="0"/>
        <v>-</v>
      </c>
      <c r="D14" s="39"/>
      <c r="E14" s="15">
        <f t="shared" si="1"/>
        <v>0</v>
      </c>
      <c r="F14" s="16">
        <f t="shared" ref="F14:F22" si="2">D14*E14</f>
        <v>0</v>
      </c>
      <c r="H14" s="17"/>
      <c r="I14" s="17"/>
      <c r="J14" s="17"/>
      <c r="K14" s="17"/>
      <c r="L14" s="17"/>
    </row>
    <row r="15" spans="1:12" s="13" customFormat="1" ht="18" customHeight="1" x14ac:dyDescent="0.25">
      <c r="A15" s="35"/>
      <c r="B15" s="36"/>
      <c r="C15" s="14" t="str">
        <f t="shared" si="0"/>
        <v>-</v>
      </c>
      <c r="D15" s="39"/>
      <c r="E15" s="15">
        <f t="shared" si="1"/>
        <v>0</v>
      </c>
      <c r="F15" s="16">
        <f t="shared" si="2"/>
        <v>0</v>
      </c>
      <c r="H15" s="17"/>
      <c r="I15" s="17"/>
      <c r="J15" s="17"/>
      <c r="K15" s="17"/>
      <c r="L15" s="17"/>
    </row>
    <row r="16" spans="1:12" s="13" customFormat="1" ht="18" customHeight="1" x14ac:dyDescent="0.25">
      <c r="A16" s="35"/>
      <c r="B16" s="36"/>
      <c r="C16" s="14" t="str">
        <f t="shared" si="0"/>
        <v>-</v>
      </c>
      <c r="D16" s="39"/>
      <c r="E16" s="15">
        <f t="shared" si="1"/>
        <v>0</v>
      </c>
      <c r="F16" s="16">
        <f t="shared" si="2"/>
        <v>0</v>
      </c>
    </row>
    <row r="17" spans="1:6" s="13" customFormat="1" ht="18" customHeight="1" x14ac:dyDescent="0.25">
      <c r="A17" s="35"/>
      <c r="B17" s="36"/>
      <c r="C17" s="14" t="str">
        <f t="shared" si="0"/>
        <v>-</v>
      </c>
      <c r="D17" s="39"/>
      <c r="E17" s="15">
        <f t="shared" si="1"/>
        <v>0</v>
      </c>
      <c r="F17" s="16">
        <f t="shared" si="2"/>
        <v>0</v>
      </c>
    </row>
    <row r="18" spans="1:6" s="13" customFormat="1" ht="18" customHeight="1" x14ac:dyDescent="0.25">
      <c r="A18" s="35"/>
      <c r="B18" s="36"/>
      <c r="C18" s="14" t="str">
        <f t="shared" si="0"/>
        <v>-</v>
      </c>
      <c r="D18" s="39"/>
      <c r="E18" s="15">
        <f t="shared" si="1"/>
        <v>0</v>
      </c>
      <c r="F18" s="16">
        <f t="shared" si="2"/>
        <v>0</v>
      </c>
    </row>
    <row r="19" spans="1:6" s="13" customFormat="1" ht="18" customHeight="1" x14ac:dyDescent="0.25">
      <c r="A19" s="35"/>
      <c r="B19" s="36"/>
      <c r="C19" s="14" t="str">
        <f t="shared" si="0"/>
        <v>-</v>
      </c>
      <c r="D19" s="39"/>
      <c r="E19" s="15">
        <f t="shared" si="1"/>
        <v>0</v>
      </c>
      <c r="F19" s="16">
        <f t="shared" si="2"/>
        <v>0</v>
      </c>
    </row>
    <row r="20" spans="1:6" s="13" customFormat="1" ht="18" customHeight="1" x14ac:dyDescent="0.25">
      <c r="A20" s="35"/>
      <c r="B20" s="36"/>
      <c r="C20" s="14" t="str">
        <f t="shared" si="0"/>
        <v>-</v>
      </c>
      <c r="D20" s="39"/>
      <c r="E20" s="15">
        <f t="shared" si="1"/>
        <v>0</v>
      </c>
      <c r="F20" s="16">
        <f t="shared" si="2"/>
        <v>0</v>
      </c>
    </row>
    <row r="21" spans="1:6" s="13" customFormat="1" ht="18" customHeight="1" x14ac:dyDescent="0.25">
      <c r="A21" s="35"/>
      <c r="B21" s="36"/>
      <c r="C21" s="14" t="str">
        <f t="shared" si="0"/>
        <v>-</v>
      </c>
      <c r="D21" s="39"/>
      <c r="E21" s="15">
        <f t="shared" si="1"/>
        <v>0</v>
      </c>
      <c r="F21" s="16">
        <f t="shared" si="2"/>
        <v>0</v>
      </c>
    </row>
    <row r="22" spans="1:6" s="13" customFormat="1" ht="18" customHeight="1" x14ac:dyDescent="0.25">
      <c r="A22" s="37"/>
      <c r="B22" s="38"/>
      <c r="C22" s="30" t="str">
        <f t="shared" si="0"/>
        <v>-</v>
      </c>
      <c r="D22" s="40"/>
      <c r="E22" s="31">
        <f t="shared" si="1"/>
        <v>0</v>
      </c>
      <c r="F22" s="18">
        <f t="shared" si="2"/>
        <v>0</v>
      </c>
    </row>
    <row r="23" spans="1:6" s="13" customFormat="1" ht="18" customHeight="1" x14ac:dyDescent="0.25">
      <c r="A23" s="19"/>
      <c r="B23" s="19"/>
      <c r="C23" s="19"/>
      <c r="D23" s="19"/>
      <c r="E23" s="19"/>
      <c r="F23" s="19"/>
    </row>
    <row r="24" spans="1:6" s="13" customFormat="1" ht="18" customHeight="1" x14ac:dyDescent="0.25">
      <c r="A24" s="19"/>
      <c r="B24" s="19"/>
      <c r="C24" s="11"/>
      <c r="D24" s="19"/>
      <c r="E24" s="11" t="s">
        <v>7</v>
      </c>
      <c r="F24" s="20">
        <f>SUM(F13:F22)</f>
        <v>0</v>
      </c>
    </row>
    <row r="25" spans="1:6" s="13" customFormat="1" ht="18" customHeight="1" x14ac:dyDescent="0.25">
      <c r="A25" s="19"/>
      <c r="C25" s="13" t="s">
        <v>326</v>
      </c>
      <c r="D25" s="19"/>
      <c r="E25" s="11" t="s">
        <v>8</v>
      </c>
      <c r="F25" s="21">
        <f>F24*0.1</f>
        <v>0</v>
      </c>
    </row>
    <row r="26" spans="1:6" s="13" customFormat="1" ht="18" customHeight="1" x14ac:dyDescent="0.25">
      <c r="A26" s="19"/>
      <c r="D26" s="19"/>
      <c r="E26" s="11" t="s">
        <v>9</v>
      </c>
      <c r="F26" s="21">
        <f>F24+F25</f>
        <v>0</v>
      </c>
    </row>
    <row r="27" spans="1:6" x14ac:dyDescent="0.2">
      <c r="A27" s="6"/>
      <c r="B27" s="6"/>
      <c r="C27" s="6"/>
      <c r="D27" s="6"/>
      <c r="E27" s="6"/>
      <c r="F27" s="6"/>
    </row>
    <row r="31" spans="1:6" x14ac:dyDescent="0.2">
      <c r="A31" s="3"/>
      <c r="B31" s="3"/>
      <c r="C31" s="3"/>
      <c r="D31" s="3"/>
      <c r="E31" s="3"/>
      <c r="F31" s="3"/>
    </row>
    <row r="32" spans="1:6" x14ac:dyDescent="0.2">
      <c r="A32" s="3"/>
      <c r="B32" s="3"/>
      <c r="C32" s="3"/>
      <c r="D32" s="3"/>
      <c r="E32" s="3"/>
      <c r="F32" s="3"/>
    </row>
    <row r="33" spans="1:6" x14ac:dyDescent="0.2">
      <c r="A33" s="3"/>
      <c r="B33" s="3"/>
      <c r="C33" s="3"/>
      <c r="D33" s="3"/>
      <c r="E33" s="3"/>
      <c r="F33" s="3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  <row r="38" spans="1:6" x14ac:dyDescent="0.2">
      <c r="A38" s="3"/>
      <c r="B38" s="3"/>
      <c r="C38" s="3"/>
      <c r="D38" s="3"/>
      <c r="E38" s="3"/>
      <c r="F38" s="3"/>
    </row>
    <row r="39" spans="1:6" x14ac:dyDescent="0.2">
      <c r="A39" s="3"/>
      <c r="B39" s="3"/>
      <c r="C39" s="3"/>
      <c r="D39" s="3"/>
      <c r="E39" s="3"/>
      <c r="F39" s="3"/>
    </row>
    <row r="40" spans="1:6" x14ac:dyDescent="0.2">
      <c r="A40" s="3"/>
      <c r="B40" s="3"/>
      <c r="C40" s="3"/>
      <c r="D40" s="3"/>
      <c r="E40" s="3"/>
      <c r="F40" s="3"/>
    </row>
    <row r="41" spans="1:6" x14ac:dyDescent="0.2">
      <c r="A41" s="3"/>
      <c r="B41" s="3"/>
      <c r="C41" s="3"/>
      <c r="D41" s="3"/>
      <c r="E41" s="3"/>
      <c r="F41" s="3"/>
    </row>
    <row r="42" spans="1:6" x14ac:dyDescent="0.2">
      <c r="A42" s="3"/>
      <c r="B42" s="3"/>
      <c r="C42" s="3"/>
      <c r="D42" s="3"/>
      <c r="E42" s="3"/>
      <c r="F42" s="3"/>
    </row>
    <row r="43" spans="1:6" x14ac:dyDescent="0.2">
      <c r="A43" s="3"/>
      <c r="B43" s="3"/>
      <c r="C43" s="3"/>
      <c r="D43" s="3"/>
      <c r="E43" s="3"/>
      <c r="F43" s="3"/>
    </row>
    <row r="44" spans="1:6" x14ac:dyDescent="0.2">
      <c r="A44" s="3"/>
      <c r="B44" s="3"/>
      <c r="C44" s="3"/>
      <c r="D44" s="3"/>
      <c r="E44" s="3"/>
      <c r="F44" s="3"/>
    </row>
    <row r="45" spans="1:6" x14ac:dyDescent="0.2">
      <c r="A45" s="3"/>
      <c r="B45" s="3"/>
      <c r="C45" s="3"/>
      <c r="D45" s="3"/>
      <c r="E45" s="3"/>
      <c r="F45" s="3"/>
    </row>
    <row r="46" spans="1:6" x14ac:dyDescent="0.2">
      <c r="A46" s="3"/>
      <c r="B46" s="3"/>
      <c r="C46" s="3"/>
      <c r="D46" s="3"/>
      <c r="E46" s="3"/>
      <c r="F46" s="3"/>
    </row>
    <row r="47" spans="1:6" x14ac:dyDescent="0.2">
      <c r="A47" s="3"/>
      <c r="B47" s="3"/>
      <c r="C47" s="3"/>
      <c r="D47" s="3"/>
      <c r="E47" s="3"/>
      <c r="F47" s="3"/>
    </row>
    <row r="48" spans="1:6" x14ac:dyDescent="0.2">
      <c r="A48" s="3"/>
      <c r="B48" s="3"/>
      <c r="C48" s="3"/>
      <c r="D48" s="3"/>
      <c r="E48" s="3"/>
      <c r="F48" s="3"/>
    </row>
    <row r="49" spans="1:6" x14ac:dyDescent="0.2">
      <c r="A49" s="3"/>
      <c r="B49" s="3"/>
      <c r="C49" s="3"/>
      <c r="D49" s="3"/>
      <c r="E49" s="3"/>
      <c r="F49" s="3"/>
    </row>
    <row r="50" spans="1:6" x14ac:dyDescent="0.2">
      <c r="A50" s="3"/>
      <c r="B50" s="3"/>
      <c r="C50" s="3"/>
      <c r="D50" s="3"/>
      <c r="E50" s="3"/>
      <c r="F50" s="3"/>
    </row>
    <row r="51" spans="1:6" x14ac:dyDescent="0.2">
      <c r="A51" s="3"/>
      <c r="B51" s="3"/>
      <c r="C51" s="3"/>
      <c r="D51" s="3"/>
      <c r="E51" s="3"/>
      <c r="F51" s="3"/>
    </row>
    <row r="52" spans="1:6" x14ac:dyDescent="0.2">
      <c r="A52" s="3"/>
      <c r="B52" s="3"/>
      <c r="C52" s="3"/>
      <c r="D52" s="3"/>
      <c r="E52" s="3"/>
      <c r="F52" s="3"/>
    </row>
    <row r="53" spans="1:6" x14ac:dyDescent="0.2">
      <c r="A53" s="3"/>
      <c r="B53" s="3"/>
      <c r="C53" s="3"/>
      <c r="D53" s="3"/>
      <c r="E53" s="3"/>
      <c r="F53" s="3"/>
    </row>
    <row r="54" spans="1:6" x14ac:dyDescent="0.2">
      <c r="A54" s="7"/>
      <c r="B54" s="7"/>
    </row>
    <row r="56" spans="1:6" x14ac:dyDescent="0.2">
      <c r="A56" s="7"/>
      <c r="B56" s="7"/>
    </row>
  </sheetData>
  <mergeCells count="4">
    <mergeCell ref="B10:C10"/>
    <mergeCell ref="B8:C8"/>
    <mergeCell ref="B9:C9"/>
    <mergeCell ref="A1:F1"/>
  </mergeCells>
  <phoneticPr fontId="3" type="noConversion"/>
  <dataValidations count="2">
    <dataValidation type="list" allowBlank="1" showInputMessage="1" showErrorMessage="1" sqref="B7" xr:uid="{565842DF-C776-4E51-A133-2D4F595FD768}">
      <formula1>CustomerCodes</formula1>
    </dataValidation>
    <dataValidation type="list" allowBlank="1" showInputMessage="1" showErrorMessage="1" sqref="B13:B22" xr:uid="{03B2B0F0-6CFB-40CE-908B-5708EF7096AE}">
      <formula1>Tourcodes</formula1>
    </dataValidation>
  </dataValidations>
  <pageMargins left="0.34" right="0.27" top="1" bottom="1" header="0.5" footer="0.5"/>
  <pageSetup paperSize="9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6"/>
  </sheetPr>
  <dimension ref="A1:H91"/>
  <sheetViews>
    <sheetView topLeftCell="A48" workbookViewId="0">
      <selection activeCell="A2" sqref="A2:A91"/>
    </sheetView>
  </sheetViews>
  <sheetFormatPr defaultColWidth="8.7109375" defaultRowHeight="12.75" x14ac:dyDescent="0.2"/>
  <cols>
    <col min="1" max="1" width="16.140625" style="3" bestFit="1" customWidth="1"/>
    <col min="2" max="2" width="14.7109375" style="3" bestFit="1" customWidth="1"/>
    <col min="3" max="3" width="18" style="3" bestFit="1" customWidth="1"/>
    <col min="4" max="4" width="17.85546875" style="3" bestFit="1" customWidth="1"/>
    <col min="5" max="5" width="14" style="3" bestFit="1" customWidth="1"/>
    <col min="6" max="6" width="12.85546875" style="3" bestFit="1" customWidth="1"/>
    <col min="7" max="7" width="21" style="3" bestFit="1" customWidth="1"/>
    <col min="8" max="8" width="20.140625" style="3" bestFit="1" customWidth="1"/>
    <col min="9" max="9" width="14.28515625" style="3" bestFit="1" customWidth="1"/>
    <col min="10" max="10" width="12.85546875" style="3" bestFit="1" customWidth="1"/>
    <col min="11" max="11" width="13.85546875" style="3" bestFit="1" customWidth="1"/>
    <col min="12" max="12" width="15" style="3" bestFit="1" customWidth="1"/>
    <col min="13" max="13" width="18.85546875" style="3" bestFit="1" customWidth="1"/>
    <col min="14" max="14" width="20" style="3" bestFit="1" customWidth="1"/>
    <col min="15" max="15" width="19.7109375" style="3" bestFit="1" customWidth="1"/>
    <col min="16" max="16" width="17.28515625" style="3" bestFit="1" customWidth="1"/>
    <col min="17" max="17" width="19.140625" style="3" bestFit="1" customWidth="1"/>
    <col min="18" max="18" width="20.85546875" style="3" bestFit="1" customWidth="1"/>
    <col min="19" max="19" width="21.5703125" style="3" bestFit="1" customWidth="1"/>
    <col min="20" max="20" width="20" style="3" bestFit="1" customWidth="1"/>
    <col min="21" max="21" width="18.5703125" style="3" bestFit="1" customWidth="1"/>
    <col min="22" max="22" width="13.42578125" style="3" bestFit="1" customWidth="1"/>
    <col min="23" max="24" width="19.42578125" style="3" bestFit="1" customWidth="1"/>
    <col min="25" max="25" width="22" style="3" bestFit="1" customWidth="1"/>
    <col min="26" max="26" width="23.85546875" style="3" bestFit="1" customWidth="1"/>
    <col min="27" max="27" width="19.140625" style="3" bestFit="1" customWidth="1"/>
    <col min="28" max="28" width="17.28515625" style="3" bestFit="1" customWidth="1"/>
    <col min="29" max="29" width="17" style="3" bestFit="1" customWidth="1"/>
    <col min="30" max="30" width="18.140625" style="3" bestFit="1" customWidth="1"/>
    <col min="31" max="31" width="21.5703125" style="3" bestFit="1" customWidth="1"/>
    <col min="32" max="32" width="19.140625" style="3" bestFit="1" customWidth="1"/>
    <col min="33" max="33" width="16" style="3" bestFit="1" customWidth="1"/>
    <col min="34" max="34" width="20.7109375" style="3" bestFit="1" customWidth="1"/>
    <col min="35" max="35" width="14.7109375" style="3" bestFit="1" customWidth="1"/>
    <col min="36" max="36" width="14.5703125" style="3" bestFit="1" customWidth="1"/>
    <col min="37" max="37" width="19.28515625" style="3" bestFit="1" customWidth="1"/>
    <col min="38" max="38" width="13.42578125" style="3" bestFit="1" customWidth="1"/>
    <col min="39" max="39" width="18.140625" style="3" bestFit="1" customWidth="1"/>
    <col min="40" max="40" width="16.85546875" style="3" bestFit="1" customWidth="1"/>
    <col min="41" max="41" width="16" style="3" bestFit="1" customWidth="1"/>
    <col min="42" max="42" width="18.140625" style="3" bestFit="1" customWidth="1"/>
    <col min="43" max="43" width="14.28515625" style="3" bestFit="1" customWidth="1"/>
    <col min="44" max="44" width="19.28515625" style="3" bestFit="1" customWidth="1"/>
    <col min="45" max="45" width="15.140625" style="3" bestFit="1" customWidth="1"/>
    <col min="46" max="46" width="16.85546875" style="3" bestFit="1" customWidth="1"/>
    <col min="47" max="47" width="16.42578125" style="3" bestFit="1" customWidth="1"/>
    <col min="48" max="48" width="15.28515625" style="3" bestFit="1" customWidth="1"/>
    <col min="49" max="49" width="19.7109375" style="3" bestFit="1" customWidth="1"/>
    <col min="50" max="50" width="16" style="3" bestFit="1" customWidth="1"/>
    <col min="51" max="51" width="19.42578125" style="3" bestFit="1" customWidth="1"/>
    <col min="52" max="52" width="20" style="3" bestFit="1" customWidth="1"/>
    <col min="53" max="53" width="19.42578125" style="3" bestFit="1" customWidth="1"/>
    <col min="54" max="54" width="17.7109375" style="3" bestFit="1" customWidth="1"/>
    <col min="55" max="55" width="20.85546875" style="3" bestFit="1" customWidth="1"/>
    <col min="56" max="56" width="14.5703125" style="3" bestFit="1" customWidth="1"/>
    <col min="57" max="57" width="18.28515625" style="3" bestFit="1" customWidth="1"/>
    <col min="58" max="58" width="18.140625" style="3" bestFit="1" customWidth="1"/>
    <col min="59" max="59" width="14.85546875" style="3" bestFit="1" customWidth="1"/>
    <col min="60" max="60" width="17.28515625" style="3" bestFit="1" customWidth="1"/>
    <col min="61" max="61" width="22.7109375" style="3" bestFit="1" customWidth="1"/>
    <col min="62" max="62" width="14.28515625" style="3" bestFit="1" customWidth="1"/>
    <col min="63" max="63" width="16.85546875" style="3" bestFit="1" customWidth="1"/>
    <col min="64" max="64" width="24" style="3" bestFit="1" customWidth="1"/>
    <col min="65" max="65" width="16.5703125" style="3" bestFit="1" customWidth="1"/>
    <col min="66" max="66" width="17.85546875" style="3" bestFit="1" customWidth="1"/>
    <col min="67" max="67" width="17.28515625" style="3" bestFit="1" customWidth="1"/>
    <col min="68" max="68" width="20.42578125" style="3" bestFit="1" customWidth="1"/>
    <col min="69" max="69" width="22.42578125" style="3" bestFit="1" customWidth="1"/>
    <col min="70" max="70" width="14.85546875" style="3" bestFit="1" customWidth="1"/>
    <col min="71" max="71" width="20.85546875" style="3" bestFit="1" customWidth="1"/>
    <col min="72" max="72" width="16.85546875" style="3" bestFit="1" customWidth="1"/>
    <col min="73" max="73" width="20" style="3" bestFit="1" customWidth="1"/>
    <col min="74" max="74" width="20.85546875" style="3" bestFit="1" customWidth="1"/>
    <col min="75" max="75" width="13.42578125" style="3" bestFit="1" customWidth="1"/>
    <col min="76" max="76" width="17.5703125" style="3" bestFit="1" customWidth="1"/>
    <col min="77" max="77" width="18.42578125" style="3" bestFit="1" customWidth="1"/>
    <col min="78" max="78" width="21.42578125" style="3" bestFit="1" customWidth="1"/>
    <col min="79" max="79" width="15.85546875" style="3" bestFit="1" customWidth="1"/>
    <col min="80" max="80" width="18.42578125" style="3" bestFit="1" customWidth="1"/>
    <col min="81" max="81" width="18.85546875" style="3" bestFit="1" customWidth="1"/>
    <col min="82" max="82" width="18" style="3" bestFit="1" customWidth="1"/>
    <col min="83" max="83" width="20" style="3" bestFit="1" customWidth="1"/>
    <col min="84" max="84" width="13.42578125" style="3" bestFit="1" customWidth="1"/>
    <col min="85" max="85" width="18.42578125" style="3" bestFit="1" customWidth="1"/>
    <col min="86" max="86" width="14.140625" style="3" bestFit="1" customWidth="1"/>
    <col min="87" max="87" width="17.85546875" style="3" bestFit="1" customWidth="1"/>
    <col min="88" max="88" width="13.42578125" style="3" bestFit="1" customWidth="1"/>
    <col min="89" max="89" width="14" style="3" bestFit="1" customWidth="1"/>
    <col min="90" max="90" width="19.42578125" style="3" bestFit="1" customWidth="1"/>
    <col min="91" max="91" width="18" style="3" bestFit="1" customWidth="1"/>
    <col min="92" max="92" width="15" style="3" bestFit="1" customWidth="1"/>
    <col min="93" max="103" width="13.140625" style="3" customWidth="1"/>
    <col min="104" max="16384" width="8.7109375" style="3"/>
  </cols>
  <sheetData>
    <row r="1" spans="1:8" ht="15" x14ac:dyDescent="0.2">
      <c r="A1" s="27" t="s">
        <v>10</v>
      </c>
      <c r="B1" s="27" t="s">
        <v>101</v>
      </c>
      <c r="C1" s="27" t="s">
        <v>192</v>
      </c>
      <c r="D1" s="27" t="s">
        <v>230</v>
      </c>
      <c r="E1" s="27" t="s">
        <v>253</v>
      </c>
      <c r="F1" s="27" t="s">
        <v>260</v>
      </c>
      <c r="G1" s="27"/>
      <c r="H1" s="27" t="s">
        <v>261</v>
      </c>
    </row>
    <row r="2" spans="1:8" x14ac:dyDescent="0.2">
      <c r="A2" s="3" t="s">
        <v>11</v>
      </c>
      <c r="B2" s="10" t="s">
        <v>102</v>
      </c>
      <c r="C2" s="10" t="s">
        <v>193</v>
      </c>
      <c r="D2" s="10" t="s">
        <v>231</v>
      </c>
      <c r="E2" s="10" t="s">
        <v>254</v>
      </c>
      <c r="F2" s="10">
        <v>2787</v>
      </c>
      <c r="G2" s="10" t="str">
        <f>D2&amp;" "&amp;E2&amp;" "&amp;F2</f>
        <v>Edith NSW 2787</v>
      </c>
      <c r="H2" s="10" t="s">
        <v>262</v>
      </c>
    </row>
    <row r="3" spans="1:8" x14ac:dyDescent="0.2">
      <c r="A3" s="3" t="s">
        <v>12</v>
      </c>
      <c r="B3" s="10" t="s">
        <v>103</v>
      </c>
      <c r="C3" s="10" t="s">
        <v>194</v>
      </c>
      <c r="D3" s="10" t="s">
        <v>232</v>
      </c>
      <c r="E3" s="10" t="s">
        <v>255</v>
      </c>
      <c r="F3" s="10">
        <v>3013</v>
      </c>
      <c r="G3" s="10" t="str">
        <f t="shared" ref="G3:G66" si="0">D3&amp;" "&amp;E3&amp;" "&amp;F3</f>
        <v>Moonee Ponds VIC 3013</v>
      </c>
      <c r="H3" s="10" t="s">
        <v>263</v>
      </c>
    </row>
    <row r="4" spans="1:8" x14ac:dyDescent="0.2">
      <c r="A4" s="3" t="s">
        <v>13</v>
      </c>
      <c r="B4" s="10" t="s">
        <v>104</v>
      </c>
      <c r="C4" s="10" t="s">
        <v>195</v>
      </c>
      <c r="D4" s="10" t="s">
        <v>233</v>
      </c>
      <c r="E4" s="10" t="s">
        <v>255</v>
      </c>
      <c r="F4" s="10">
        <v>3011</v>
      </c>
      <c r="G4" s="10" t="str">
        <f t="shared" si="0"/>
        <v>Footscray VIC 3011</v>
      </c>
      <c r="H4" s="10" t="s">
        <v>264</v>
      </c>
    </row>
    <row r="5" spans="1:8" x14ac:dyDescent="0.2">
      <c r="A5" s="3" t="s">
        <v>14</v>
      </c>
      <c r="B5" s="10" t="s">
        <v>105</v>
      </c>
      <c r="C5" s="10" t="s">
        <v>196</v>
      </c>
      <c r="D5" s="10" t="s">
        <v>234</v>
      </c>
      <c r="E5" s="10" t="s">
        <v>255</v>
      </c>
      <c r="F5" s="10">
        <v>3000</v>
      </c>
      <c r="G5" s="10" t="str">
        <f t="shared" si="0"/>
        <v>Melbourne VIC 3000</v>
      </c>
      <c r="H5" s="10" t="s">
        <v>265</v>
      </c>
    </row>
    <row r="6" spans="1:8" x14ac:dyDescent="0.2">
      <c r="A6" s="3" t="s">
        <v>15</v>
      </c>
      <c r="B6" s="10" t="s">
        <v>106</v>
      </c>
      <c r="C6" s="10" t="s">
        <v>194</v>
      </c>
      <c r="D6" s="10" t="s">
        <v>235</v>
      </c>
      <c r="E6" s="10" t="s">
        <v>256</v>
      </c>
      <c r="F6" s="10">
        <v>7261</v>
      </c>
      <c r="G6" s="10" t="str">
        <f t="shared" si="0"/>
        <v>Kamona TAS 7261</v>
      </c>
      <c r="H6" s="10" t="s">
        <v>266</v>
      </c>
    </row>
    <row r="7" spans="1:8" x14ac:dyDescent="0.2">
      <c r="A7" s="3" t="s">
        <v>16</v>
      </c>
      <c r="B7" s="10" t="s">
        <v>107</v>
      </c>
      <c r="C7" s="10" t="s">
        <v>197</v>
      </c>
      <c r="D7" s="10" t="s">
        <v>236</v>
      </c>
      <c r="E7" s="10" t="s">
        <v>254</v>
      </c>
      <c r="F7" s="10">
        <v>2000</v>
      </c>
      <c r="G7" s="10" t="str">
        <f t="shared" si="0"/>
        <v>Sydney NSW 2000</v>
      </c>
      <c r="H7" s="10" t="s">
        <v>267</v>
      </c>
    </row>
    <row r="8" spans="1:8" x14ac:dyDescent="0.2">
      <c r="A8" s="3" t="s">
        <v>17</v>
      </c>
      <c r="B8" s="10" t="s">
        <v>108</v>
      </c>
      <c r="C8" s="10" t="s">
        <v>198</v>
      </c>
      <c r="D8" s="10" t="s">
        <v>237</v>
      </c>
      <c r="E8" s="10" t="s">
        <v>255</v>
      </c>
      <c r="F8" s="10">
        <v>3198</v>
      </c>
      <c r="G8" s="10" t="str">
        <f t="shared" si="0"/>
        <v>Dandenong VIC 3198</v>
      </c>
      <c r="H8" s="10" t="s">
        <v>268</v>
      </c>
    </row>
    <row r="9" spans="1:8" x14ac:dyDescent="0.2">
      <c r="A9" s="3" t="s">
        <v>18</v>
      </c>
      <c r="B9" s="10" t="s">
        <v>109</v>
      </c>
      <c r="C9" s="10" t="s">
        <v>199</v>
      </c>
      <c r="D9" s="10" t="s">
        <v>238</v>
      </c>
      <c r="E9" s="10" t="s">
        <v>257</v>
      </c>
      <c r="F9" s="10">
        <v>4078</v>
      </c>
      <c r="G9" s="10" t="str">
        <f t="shared" si="0"/>
        <v>Spring Hill QLD 4078</v>
      </c>
      <c r="H9" s="10" t="s">
        <v>269</v>
      </c>
    </row>
    <row r="10" spans="1:8" x14ac:dyDescent="0.2">
      <c r="A10" s="3" t="s">
        <v>19</v>
      </c>
      <c r="B10" s="10" t="s">
        <v>110</v>
      </c>
      <c r="C10" s="10" t="s">
        <v>196</v>
      </c>
      <c r="D10" s="10" t="s">
        <v>237</v>
      </c>
      <c r="E10" s="10" t="s">
        <v>255</v>
      </c>
      <c r="F10" s="10">
        <v>3198</v>
      </c>
      <c r="G10" s="10" t="str">
        <f t="shared" si="0"/>
        <v>Dandenong VIC 3198</v>
      </c>
      <c r="H10" s="10" t="s">
        <v>270</v>
      </c>
    </row>
    <row r="11" spans="1:8" x14ac:dyDescent="0.2">
      <c r="A11" s="3" t="s">
        <v>20</v>
      </c>
      <c r="B11" s="10" t="s">
        <v>111</v>
      </c>
      <c r="C11" s="10" t="s">
        <v>200</v>
      </c>
      <c r="D11" s="10" t="s">
        <v>236</v>
      </c>
      <c r="E11" s="10" t="s">
        <v>254</v>
      </c>
      <c r="F11" s="10">
        <v>2000</v>
      </c>
      <c r="G11" s="10" t="str">
        <f t="shared" si="0"/>
        <v>Sydney NSW 2000</v>
      </c>
      <c r="H11" s="10" t="s">
        <v>271</v>
      </c>
    </row>
    <row r="12" spans="1:8" x14ac:dyDescent="0.2">
      <c r="A12" s="3" t="s">
        <v>21</v>
      </c>
      <c r="B12" s="10" t="s">
        <v>112</v>
      </c>
      <c r="C12" s="10" t="s">
        <v>201</v>
      </c>
      <c r="D12" s="10" t="s">
        <v>239</v>
      </c>
      <c r="E12" s="10" t="s">
        <v>255</v>
      </c>
      <c r="F12" s="10">
        <v>3198</v>
      </c>
      <c r="G12" s="10" t="str">
        <f t="shared" si="0"/>
        <v>Frankston VIC 3198</v>
      </c>
      <c r="H12" s="10" t="s">
        <v>272</v>
      </c>
    </row>
    <row r="13" spans="1:8" x14ac:dyDescent="0.2">
      <c r="A13" s="3" t="s">
        <v>22</v>
      </c>
      <c r="B13" s="10" t="s">
        <v>113</v>
      </c>
      <c r="C13" s="10" t="s">
        <v>202</v>
      </c>
      <c r="D13" s="10" t="s">
        <v>236</v>
      </c>
      <c r="E13" s="10" t="s">
        <v>254</v>
      </c>
      <c r="F13" s="10">
        <v>2000</v>
      </c>
      <c r="G13" s="10" t="str">
        <f t="shared" si="0"/>
        <v>Sydney NSW 2000</v>
      </c>
      <c r="H13" s="10" t="s">
        <v>271</v>
      </c>
    </row>
    <row r="14" spans="1:8" x14ac:dyDescent="0.2">
      <c r="A14" s="3" t="s">
        <v>23</v>
      </c>
      <c r="B14" s="10" t="s">
        <v>114</v>
      </c>
      <c r="C14" s="10" t="s">
        <v>203</v>
      </c>
      <c r="D14" s="10" t="s">
        <v>240</v>
      </c>
      <c r="E14" s="10" t="s">
        <v>258</v>
      </c>
      <c r="F14" s="10">
        <v>5004</v>
      </c>
      <c r="G14" s="10" t="str">
        <f t="shared" si="0"/>
        <v>Brighton SA 5004</v>
      </c>
      <c r="H14" s="10" t="s">
        <v>273</v>
      </c>
    </row>
    <row r="15" spans="1:8" x14ac:dyDescent="0.2">
      <c r="A15" s="3" t="s">
        <v>24</v>
      </c>
      <c r="B15" s="10" t="s">
        <v>115</v>
      </c>
      <c r="C15" s="10" t="s">
        <v>201</v>
      </c>
      <c r="D15" s="10" t="s">
        <v>241</v>
      </c>
      <c r="E15" s="10" t="s">
        <v>258</v>
      </c>
      <c r="F15" s="10">
        <v>5554</v>
      </c>
      <c r="G15" s="10" t="str">
        <f t="shared" si="0"/>
        <v>Kadina SA 5554</v>
      </c>
      <c r="H15" s="10" t="s">
        <v>274</v>
      </c>
    </row>
    <row r="16" spans="1:8" x14ac:dyDescent="0.2">
      <c r="A16" s="3" t="s">
        <v>25</v>
      </c>
      <c r="B16" s="10" t="s">
        <v>116</v>
      </c>
      <c r="C16" s="10" t="s">
        <v>204</v>
      </c>
      <c r="D16" s="10" t="s">
        <v>242</v>
      </c>
      <c r="E16" s="10" t="s">
        <v>254</v>
      </c>
      <c r="F16" s="10">
        <v>2428</v>
      </c>
      <c r="G16" s="10" t="str">
        <f t="shared" si="0"/>
        <v>Green Point NSW 2428</v>
      </c>
      <c r="H16" s="10" t="s">
        <v>275</v>
      </c>
    </row>
    <row r="17" spans="1:8" x14ac:dyDescent="0.2">
      <c r="A17" s="3" t="s">
        <v>26</v>
      </c>
      <c r="B17" s="10" t="s">
        <v>117</v>
      </c>
      <c r="C17" s="10" t="s">
        <v>205</v>
      </c>
      <c r="D17" s="10" t="s">
        <v>238</v>
      </c>
      <c r="E17" s="10" t="s">
        <v>257</v>
      </c>
      <c r="F17" s="10">
        <v>4078</v>
      </c>
      <c r="G17" s="10" t="str">
        <f t="shared" si="0"/>
        <v>Spring Hill QLD 4078</v>
      </c>
      <c r="H17" s="10" t="s">
        <v>276</v>
      </c>
    </row>
    <row r="18" spans="1:8" x14ac:dyDescent="0.2">
      <c r="A18" s="3" t="s">
        <v>27</v>
      </c>
      <c r="B18" s="10" t="s">
        <v>118</v>
      </c>
      <c r="C18" s="10" t="s">
        <v>197</v>
      </c>
      <c r="D18" s="10" t="s">
        <v>243</v>
      </c>
      <c r="E18" s="10" t="s">
        <v>255</v>
      </c>
      <c r="F18" s="10">
        <v>3015</v>
      </c>
      <c r="G18" s="10" t="str">
        <f t="shared" si="0"/>
        <v>Newport VIC 3015</v>
      </c>
      <c r="H18" s="10" t="s">
        <v>277</v>
      </c>
    </row>
    <row r="19" spans="1:8" x14ac:dyDescent="0.2">
      <c r="A19" s="3" t="s">
        <v>28</v>
      </c>
      <c r="B19" s="10" t="s">
        <v>119</v>
      </c>
      <c r="C19" s="10" t="s">
        <v>206</v>
      </c>
      <c r="D19" s="10" t="s">
        <v>244</v>
      </c>
      <c r="E19" s="10" t="s">
        <v>257</v>
      </c>
      <c r="F19" s="10">
        <v>4000</v>
      </c>
      <c r="G19" s="10" t="str">
        <f t="shared" si="0"/>
        <v>Brisbane QLD 4000</v>
      </c>
      <c r="H19" s="10" t="s">
        <v>278</v>
      </c>
    </row>
    <row r="20" spans="1:8" x14ac:dyDescent="0.2">
      <c r="A20" s="3" t="s">
        <v>29</v>
      </c>
      <c r="B20" s="10" t="s">
        <v>120</v>
      </c>
      <c r="C20" s="10" t="s">
        <v>197</v>
      </c>
      <c r="D20" s="10" t="s">
        <v>234</v>
      </c>
      <c r="E20" s="10" t="s">
        <v>255</v>
      </c>
      <c r="F20" s="10">
        <v>3000</v>
      </c>
      <c r="G20" s="10" t="str">
        <f t="shared" si="0"/>
        <v>Melbourne VIC 3000</v>
      </c>
      <c r="H20" s="10" t="s">
        <v>279</v>
      </c>
    </row>
    <row r="21" spans="1:8" x14ac:dyDescent="0.2">
      <c r="A21" s="3" t="s">
        <v>30</v>
      </c>
      <c r="B21" s="10" t="s">
        <v>121</v>
      </c>
      <c r="C21" s="10" t="s">
        <v>207</v>
      </c>
      <c r="D21" s="10" t="s">
        <v>236</v>
      </c>
      <c r="E21" s="10" t="s">
        <v>254</v>
      </c>
      <c r="F21" s="10">
        <v>2000</v>
      </c>
      <c r="G21" s="10" t="str">
        <f t="shared" si="0"/>
        <v>Sydney NSW 2000</v>
      </c>
      <c r="H21" s="10" t="s">
        <v>271</v>
      </c>
    </row>
    <row r="22" spans="1:8" x14ac:dyDescent="0.2">
      <c r="A22" s="3" t="s">
        <v>31</v>
      </c>
      <c r="B22" s="10" t="s">
        <v>122</v>
      </c>
      <c r="C22" s="10" t="s">
        <v>208</v>
      </c>
      <c r="D22" s="10" t="s">
        <v>243</v>
      </c>
      <c r="E22" s="10" t="s">
        <v>255</v>
      </c>
      <c r="F22" s="10">
        <v>3015</v>
      </c>
      <c r="G22" s="10" t="str">
        <f t="shared" si="0"/>
        <v>Newport VIC 3015</v>
      </c>
      <c r="H22" s="10" t="s">
        <v>280</v>
      </c>
    </row>
    <row r="23" spans="1:8" x14ac:dyDescent="0.2">
      <c r="A23" s="3" t="s">
        <v>32</v>
      </c>
      <c r="B23" s="10" t="s">
        <v>123</v>
      </c>
      <c r="C23" s="10" t="s">
        <v>208</v>
      </c>
      <c r="D23" s="10" t="s">
        <v>244</v>
      </c>
      <c r="E23" s="10" t="s">
        <v>257</v>
      </c>
      <c r="F23" s="10">
        <v>4000</v>
      </c>
      <c r="G23" s="10" t="str">
        <f t="shared" si="0"/>
        <v>Brisbane QLD 4000</v>
      </c>
      <c r="H23" s="10" t="s">
        <v>281</v>
      </c>
    </row>
    <row r="24" spans="1:8" x14ac:dyDescent="0.2">
      <c r="A24" s="3" t="s">
        <v>33</v>
      </c>
      <c r="B24" s="10" t="s">
        <v>124</v>
      </c>
      <c r="C24" s="10" t="s">
        <v>209</v>
      </c>
      <c r="D24" s="10" t="s">
        <v>232</v>
      </c>
      <c r="E24" s="10" t="s">
        <v>255</v>
      </c>
      <c r="F24" s="10">
        <v>3013</v>
      </c>
      <c r="G24" s="10" t="str">
        <f t="shared" si="0"/>
        <v>Moonee Ponds VIC 3013</v>
      </c>
      <c r="H24" s="10" t="s">
        <v>270</v>
      </c>
    </row>
    <row r="25" spans="1:8" x14ac:dyDescent="0.2">
      <c r="A25" s="3" t="s">
        <v>34</v>
      </c>
      <c r="B25" s="10" t="s">
        <v>125</v>
      </c>
      <c r="C25" s="10" t="s">
        <v>193</v>
      </c>
      <c r="D25" s="10" t="s">
        <v>236</v>
      </c>
      <c r="E25" s="10" t="s">
        <v>254</v>
      </c>
      <c r="F25" s="10">
        <v>2000</v>
      </c>
      <c r="G25" s="10" t="str">
        <f t="shared" si="0"/>
        <v>Sydney NSW 2000</v>
      </c>
      <c r="H25" s="10" t="s">
        <v>275</v>
      </c>
    </row>
    <row r="26" spans="1:8" x14ac:dyDescent="0.2">
      <c r="A26" s="3" t="s">
        <v>35</v>
      </c>
      <c r="B26" s="10" t="s">
        <v>126</v>
      </c>
      <c r="C26" s="10" t="s">
        <v>210</v>
      </c>
      <c r="D26" s="10" t="s">
        <v>245</v>
      </c>
      <c r="E26" s="10" t="s">
        <v>255</v>
      </c>
      <c r="F26" s="10">
        <v>3296</v>
      </c>
      <c r="G26" s="10" t="str">
        <f t="shared" si="0"/>
        <v>Port Melbourne VIC 3296</v>
      </c>
      <c r="H26" s="10" t="s">
        <v>282</v>
      </c>
    </row>
    <row r="27" spans="1:8" x14ac:dyDescent="0.2">
      <c r="A27" s="3" t="s">
        <v>36</v>
      </c>
      <c r="B27" s="10" t="s">
        <v>127</v>
      </c>
      <c r="C27" s="10" t="s">
        <v>201</v>
      </c>
      <c r="D27" s="10" t="s">
        <v>236</v>
      </c>
      <c r="E27" s="10" t="s">
        <v>254</v>
      </c>
      <c r="F27" s="10">
        <v>2000</v>
      </c>
      <c r="G27" s="10" t="str">
        <f t="shared" si="0"/>
        <v>Sydney NSW 2000</v>
      </c>
      <c r="H27" s="10" t="s">
        <v>271</v>
      </c>
    </row>
    <row r="28" spans="1:8" x14ac:dyDescent="0.2">
      <c r="A28" s="3" t="s">
        <v>37</v>
      </c>
      <c r="B28" s="10" t="s">
        <v>128</v>
      </c>
      <c r="C28" s="10" t="s">
        <v>211</v>
      </c>
      <c r="D28" s="10" t="s">
        <v>234</v>
      </c>
      <c r="E28" s="10" t="s">
        <v>255</v>
      </c>
      <c r="F28" s="10">
        <v>3000</v>
      </c>
      <c r="G28" s="10" t="str">
        <f t="shared" si="0"/>
        <v>Melbourne VIC 3000</v>
      </c>
      <c r="H28" s="10" t="s">
        <v>283</v>
      </c>
    </row>
    <row r="29" spans="1:8" x14ac:dyDescent="0.2">
      <c r="A29" s="3" t="s">
        <v>38</v>
      </c>
      <c r="B29" s="10" t="s">
        <v>129</v>
      </c>
      <c r="C29" s="10" t="s">
        <v>212</v>
      </c>
      <c r="D29" s="10" t="s">
        <v>232</v>
      </c>
      <c r="E29" s="10" t="s">
        <v>255</v>
      </c>
      <c r="F29" s="10">
        <v>3013</v>
      </c>
      <c r="G29" s="10" t="str">
        <f t="shared" si="0"/>
        <v>Moonee Ponds VIC 3013</v>
      </c>
      <c r="H29" s="10" t="s">
        <v>284</v>
      </c>
    </row>
    <row r="30" spans="1:8" x14ac:dyDescent="0.2">
      <c r="A30" s="3" t="s">
        <v>39</v>
      </c>
      <c r="B30" s="10" t="s">
        <v>130</v>
      </c>
      <c r="C30" s="10" t="s">
        <v>194</v>
      </c>
      <c r="D30" s="10" t="s">
        <v>239</v>
      </c>
      <c r="E30" s="10" t="s">
        <v>255</v>
      </c>
      <c r="F30" s="10">
        <v>3198</v>
      </c>
      <c r="G30" s="10" t="str">
        <f t="shared" si="0"/>
        <v>Frankston VIC 3198</v>
      </c>
      <c r="H30" s="10" t="s">
        <v>285</v>
      </c>
    </row>
    <row r="31" spans="1:8" x14ac:dyDescent="0.2">
      <c r="A31" s="3" t="s">
        <v>40</v>
      </c>
      <c r="B31" s="10" t="s">
        <v>131</v>
      </c>
      <c r="C31" s="10" t="s">
        <v>194</v>
      </c>
      <c r="D31" s="10" t="s">
        <v>234</v>
      </c>
      <c r="E31" s="10" t="s">
        <v>255</v>
      </c>
      <c r="F31" s="10">
        <v>3000</v>
      </c>
      <c r="G31" s="10" t="str">
        <f t="shared" si="0"/>
        <v>Melbourne VIC 3000</v>
      </c>
      <c r="H31" s="10" t="s">
        <v>270</v>
      </c>
    </row>
    <row r="32" spans="1:8" x14ac:dyDescent="0.2">
      <c r="A32" s="3" t="s">
        <v>41</v>
      </c>
      <c r="B32" s="10" t="s">
        <v>132</v>
      </c>
      <c r="C32" s="10" t="s">
        <v>213</v>
      </c>
      <c r="D32" s="10" t="s">
        <v>232</v>
      </c>
      <c r="E32" s="10" t="s">
        <v>255</v>
      </c>
      <c r="F32" s="10">
        <v>3013</v>
      </c>
      <c r="G32" s="10" t="str">
        <f t="shared" si="0"/>
        <v>Moonee Ponds VIC 3013</v>
      </c>
      <c r="H32" s="10" t="s">
        <v>286</v>
      </c>
    </row>
    <row r="33" spans="1:8" x14ac:dyDescent="0.2">
      <c r="A33" s="3" t="s">
        <v>42</v>
      </c>
      <c r="B33" s="10" t="s">
        <v>133</v>
      </c>
      <c r="C33" s="10" t="s">
        <v>213</v>
      </c>
      <c r="D33" s="10" t="s">
        <v>246</v>
      </c>
      <c r="E33" s="10" t="s">
        <v>259</v>
      </c>
      <c r="F33" s="10">
        <v>2601</v>
      </c>
      <c r="G33" s="10" t="str">
        <f t="shared" si="0"/>
        <v>Canberra ACT 2601</v>
      </c>
      <c r="H33" s="10" t="s">
        <v>287</v>
      </c>
    </row>
    <row r="34" spans="1:8" x14ac:dyDescent="0.2">
      <c r="A34" s="3" t="s">
        <v>43</v>
      </c>
      <c r="B34" s="10" t="s">
        <v>134</v>
      </c>
      <c r="C34" s="10" t="s">
        <v>199</v>
      </c>
      <c r="D34" s="10" t="s">
        <v>244</v>
      </c>
      <c r="E34" s="10" t="s">
        <v>257</v>
      </c>
      <c r="F34" s="10">
        <v>4000</v>
      </c>
      <c r="G34" s="10" t="str">
        <f t="shared" si="0"/>
        <v>Brisbane QLD 4000</v>
      </c>
      <c r="H34" s="10" t="s">
        <v>288</v>
      </c>
    </row>
    <row r="35" spans="1:8" x14ac:dyDescent="0.2">
      <c r="A35" s="3" t="s">
        <v>44</v>
      </c>
      <c r="B35" s="10" t="s">
        <v>135</v>
      </c>
      <c r="C35" s="10" t="s">
        <v>214</v>
      </c>
      <c r="D35" s="10" t="s">
        <v>244</v>
      </c>
      <c r="E35" s="10" t="s">
        <v>257</v>
      </c>
      <c r="F35" s="10">
        <v>4000</v>
      </c>
      <c r="G35" s="10" t="str">
        <f t="shared" si="0"/>
        <v>Brisbane QLD 4000</v>
      </c>
      <c r="H35" s="10" t="s">
        <v>289</v>
      </c>
    </row>
    <row r="36" spans="1:8" x14ac:dyDescent="0.2">
      <c r="A36" s="3" t="s">
        <v>45</v>
      </c>
      <c r="B36" s="10" t="s">
        <v>136</v>
      </c>
      <c r="C36" s="10" t="s">
        <v>215</v>
      </c>
      <c r="D36" s="10" t="s">
        <v>236</v>
      </c>
      <c r="E36" s="10" t="s">
        <v>254</v>
      </c>
      <c r="F36" s="10">
        <v>2000</v>
      </c>
      <c r="G36" s="10" t="str">
        <f t="shared" si="0"/>
        <v>Sydney NSW 2000</v>
      </c>
      <c r="H36" s="10" t="s">
        <v>271</v>
      </c>
    </row>
    <row r="37" spans="1:8" x14ac:dyDescent="0.2">
      <c r="A37" s="3" t="s">
        <v>46</v>
      </c>
      <c r="B37" s="10" t="s">
        <v>137</v>
      </c>
      <c r="C37" s="10" t="s">
        <v>214</v>
      </c>
      <c r="D37" s="10" t="s">
        <v>234</v>
      </c>
      <c r="E37" s="10" t="s">
        <v>255</v>
      </c>
      <c r="F37" s="10">
        <v>3000</v>
      </c>
      <c r="G37" s="10" t="str">
        <f t="shared" si="0"/>
        <v>Melbourne VIC 3000</v>
      </c>
      <c r="H37" s="10" t="s">
        <v>290</v>
      </c>
    </row>
    <row r="38" spans="1:8" x14ac:dyDescent="0.2">
      <c r="A38" s="3" t="s">
        <v>47</v>
      </c>
      <c r="B38" s="10" t="s">
        <v>138</v>
      </c>
      <c r="C38" s="10" t="s">
        <v>201</v>
      </c>
      <c r="D38" s="10" t="s">
        <v>244</v>
      </c>
      <c r="E38" s="10" t="s">
        <v>257</v>
      </c>
      <c r="F38" s="10">
        <v>4000</v>
      </c>
      <c r="G38" s="10" t="str">
        <f t="shared" si="0"/>
        <v>Brisbane QLD 4000</v>
      </c>
      <c r="H38" s="10" t="s">
        <v>291</v>
      </c>
    </row>
    <row r="39" spans="1:8" x14ac:dyDescent="0.2">
      <c r="A39" s="3" t="s">
        <v>48</v>
      </c>
      <c r="B39" s="10" t="s">
        <v>139</v>
      </c>
      <c r="C39" s="10" t="s">
        <v>216</v>
      </c>
      <c r="D39" s="10" t="s">
        <v>247</v>
      </c>
      <c r="E39" s="10" t="s">
        <v>255</v>
      </c>
      <c r="F39" s="10">
        <v>3184</v>
      </c>
      <c r="G39" s="10" t="str">
        <f t="shared" si="0"/>
        <v>Caulfield VIC 3184</v>
      </c>
      <c r="H39" s="10" t="s">
        <v>270</v>
      </c>
    </row>
    <row r="40" spans="1:8" x14ac:dyDescent="0.2">
      <c r="A40" s="3" t="s">
        <v>49</v>
      </c>
      <c r="B40" s="10" t="s">
        <v>140</v>
      </c>
      <c r="C40" s="10" t="s">
        <v>217</v>
      </c>
      <c r="D40" s="10" t="s">
        <v>243</v>
      </c>
      <c r="E40" s="10" t="s">
        <v>255</v>
      </c>
      <c r="F40" s="10">
        <v>3015</v>
      </c>
      <c r="G40" s="10" t="str">
        <f t="shared" si="0"/>
        <v>Newport VIC 3015</v>
      </c>
      <c r="H40" s="10" t="s">
        <v>292</v>
      </c>
    </row>
    <row r="41" spans="1:8" x14ac:dyDescent="0.2">
      <c r="A41" s="3" t="s">
        <v>50</v>
      </c>
      <c r="B41" s="10" t="s">
        <v>141</v>
      </c>
      <c r="C41" s="10" t="s">
        <v>218</v>
      </c>
      <c r="D41" s="10" t="s">
        <v>236</v>
      </c>
      <c r="E41" s="10" t="s">
        <v>254</v>
      </c>
      <c r="F41" s="10">
        <v>2000</v>
      </c>
      <c r="G41" s="10" t="str">
        <f t="shared" si="0"/>
        <v>Sydney NSW 2000</v>
      </c>
      <c r="H41" s="10" t="s">
        <v>271</v>
      </c>
    </row>
    <row r="42" spans="1:8" x14ac:dyDescent="0.2">
      <c r="A42" s="3" t="s">
        <v>51</v>
      </c>
      <c r="B42" s="10" t="s">
        <v>142</v>
      </c>
      <c r="C42" s="10" t="s">
        <v>219</v>
      </c>
      <c r="D42" s="10" t="s">
        <v>244</v>
      </c>
      <c r="E42" s="10" t="s">
        <v>257</v>
      </c>
      <c r="F42" s="10">
        <v>4000</v>
      </c>
      <c r="G42" s="10" t="str">
        <f t="shared" si="0"/>
        <v>Brisbane QLD 4000</v>
      </c>
      <c r="H42" s="10" t="s">
        <v>293</v>
      </c>
    </row>
    <row r="43" spans="1:8" x14ac:dyDescent="0.2">
      <c r="A43" s="3" t="s">
        <v>52</v>
      </c>
      <c r="B43" s="10" t="s">
        <v>143</v>
      </c>
      <c r="C43" s="10" t="s">
        <v>220</v>
      </c>
      <c r="D43" s="10" t="s">
        <v>236</v>
      </c>
      <c r="E43" s="10" t="s">
        <v>254</v>
      </c>
      <c r="F43" s="10">
        <v>2000</v>
      </c>
      <c r="G43" s="10" t="str">
        <f t="shared" si="0"/>
        <v>Sydney NSW 2000</v>
      </c>
      <c r="H43" s="10" t="s">
        <v>271</v>
      </c>
    </row>
    <row r="44" spans="1:8" x14ac:dyDescent="0.2">
      <c r="A44" s="3" t="s">
        <v>53</v>
      </c>
      <c r="B44" s="10" t="s">
        <v>144</v>
      </c>
      <c r="C44" s="10" t="s">
        <v>220</v>
      </c>
      <c r="D44" s="10" t="s">
        <v>244</v>
      </c>
      <c r="E44" s="10" t="s">
        <v>257</v>
      </c>
      <c r="F44" s="10">
        <v>4000</v>
      </c>
      <c r="G44" s="10" t="str">
        <f t="shared" si="0"/>
        <v>Brisbane QLD 4000</v>
      </c>
      <c r="H44" s="10" t="s">
        <v>294</v>
      </c>
    </row>
    <row r="45" spans="1:8" x14ac:dyDescent="0.2">
      <c r="A45" s="3" t="s">
        <v>54</v>
      </c>
      <c r="B45" s="10" t="s">
        <v>145</v>
      </c>
      <c r="C45" s="10" t="s">
        <v>215</v>
      </c>
      <c r="D45" s="10" t="s">
        <v>248</v>
      </c>
      <c r="E45" s="10" t="s">
        <v>254</v>
      </c>
      <c r="F45" s="10">
        <v>2118</v>
      </c>
      <c r="G45" s="10" t="str">
        <f t="shared" si="0"/>
        <v>Orange NSW 2118</v>
      </c>
      <c r="H45" s="10" t="s">
        <v>295</v>
      </c>
    </row>
    <row r="46" spans="1:8" x14ac:dyDescent="0.2">
      <c r="A46" s="3" t="s">
        <v>55</v>
      </c>
      <c r="B46" s="10" t="s">
        <v>146</v>
      </c>
      <c r="C46" s="10" t="s">
        <v>221</v>
      </c>
      <c r="D46" s="10" t="s">
        <v>243</v>
      </c>
      <c r="E46" s="10" t="s">
        <v>255</v>
      </c>
      <c r="F46" s="10">
        <v>3015</v>
      </c>
      <c r="G46" s="10" t="str">
        <f t="shared" si="0"/>
        <v>Newport VIC 3015</v>
      </c>
      <c r="H46" s="10" t="s">
        <v>296</v>
      </c>
    </row>
    <row r="47" spans="1:8" x14ac:dyDescent="0.2">
      <c r="A47" s="3" t="s">
        <v>56</v>
      </c>
      <c r="B47" s="10" t="s">
        <v>147</v>
      </c>
      <c r="C47" s="10" t="s">
        <v>198</v>
      </c>
      <c r="D47" s="10" t="s">
        <v>249</v>
      </c>
      <c r="E47" s="10" t="s">
        <v>254</v>
      </c>
      <c r="F47" s="10">
        <v>2370</v>
      </c>
      <c r="G47" s="10" t="str">
        <f t="shared" si="0"/>
        <v>Dundee NSW 2370</v>
      </c>
      <c r="H47" s="10" t="s">
        <v>297</v>
      </c>
    </row>
    <row r="48" spans="1:8" x14ac:dyDescent="0.2">
      <c r="A48" s="3" t="s">
        <v>57</v>
      </c>
      <c r="B48" s="10" t="s">
        <v>148</v>
      </c>
      <c r="C48" s="10" t="s">
        <v>221</v>
      </c>
      <c r="D48" s="10" t="s">
        <v>248</v>
      </c>
      <c r="E48" s="10" t="s">
        <v>254</v>
      </c>
      <c r="F48" s="10">
        <v>2118</v>
      </c>
      <c r="G48" s="10" t="str">
        <f t="shared" si="0"/>
        <v>Orange NSW 2118</v>
      </c>
      <c r="H48" s="10" t="s">
        <v>298</v>
      </c>
    </row>
    <row r="49" spans="1:8" x14ac:dyDescent="0.2">
      <c r="A49" s="3" t="s">
        <v>58</v>
      </c>
      <c r="B49" s="10" t="s">
        <v>149</v>
      </c>
      <c r="C49" s="10" t="s">
        <v>222</v>
      </c>
      <c r="D49" s="10" t="s">
        <v>240</v>
      </c>
      <c r="E49" s="10" t="s">
        <v>258</v>
      </c>
      <c r="F49" s="10">
        <v>5004</v>
      </c>
      <c r="G49" s="10" t="str">
        <f t="shared" si="0"/>
        <v>Brighton SA 5004</v>
      </c>
      <c r="H49" s="10" t="s">
        <v>299</v>
      </c>
    </row>
    <row r="50" spans="1:8" x14ac:dyDescent="0.2">
      <c r="A50" s="3" t="s">
        <v>59</v>
      </c>
      <c r="B50" s="10" t="s">
        <v>150</v>
      </c>
      <c r="C50" s="10" t="s">
        <v>211</v>
      </c>
      <c r="D50" s="10" t="s">
        <v>245</v>
      </c>
      <c r="E50" s="10" t="s">
        <v>255</v>
      </c>
      <c r="F50" s="10">
        <v>3296</v>
      </c>
      <c r="G50" s="10" t="str">
        <f t="shared" si="0"/>
        <v>Port Melbourne VIC 3296</v>
      </c>
      <c r="H50" s="10" t="s">
        <v>283</v>
      </c>
    </row>
    <row r="51" spans="1:8" x14ac:dyDescent="0.2">
      <c r="A51" s="3" t="s">
        <v>60</v>
      </c>
      <c r="B51" s="10" t="s">
        <v>151</v>
      </c>
      <c r="C51" s="10" t="s">
        <v>206</v>
      </c>
      <c r="D51" s="10" t="s">
        <v>236</v>
      </c>
      <c r="E51" s="10" t="s">
        <v>254</v>
      </c>
      <c r="F51" s="10">
        <v>2000</v>
      </c>
      <c r="G51" s="10" t="str">
        <f t="shared" si="0"/>
        <v>Sydney NSW 2000</v>
      </c>
      <c r="H51" s="10" t="s">
        <v>300</v>
      </c>
    </row>
    <row r="52" spans="1:8" x14ac:dyDescent="0.2">
      <c r="A52" s="3" t="s">
        <v>61</v>
      </c>
      <c r="B52" s="10" t="s">
        <v>152</v>
      </c>
      <c r="C52" s="10" t="s">
        <v>210</v>
      </c>
      <c r="D52" s="10" t="s">
        <v>239</v>
      </c>
      <c r="E52" s="10" t="s">
        <v>255</v>
      </c>
      <c r="F52" s="10">
        <v>3198</v>
      </c>
      <c r="G52" s="10" t="str">
        <f t="shared" si="0"/>
        <v>Frankston VIC 3198</v>
      </c>
      <c r="H52" s="10" t="s">
        <v>301</v>
      </c>
    </row>
    <row r="53" spans="1:8" x14ac:dyDescent="0.2">
      <c r="A53" s="3" t="s">
        <v>62</v>
      </c>
      <c r="B53" s="10" t="s">
        <v>153</v>
      </c>
      <c r="C53" s="10" t="s">
        <v>223</v>
      </c>
      <c r="D53" s="10" t="s">
        <v>234</v>
      </c>
      <c r="E53" s="10" t="s">
        <v>255</v>
      </c>
      <c r="F53" s="10">
        <v>3000</v>
      </c>
      <c r="G53" s="10" t="str">
        <f t="shared" si="0"/>
        <v>Melbourne VIC 3000</v>
      </c>
      <c r="H53" s="10" t="s">
        <v>283</v>
      </c>
    </row>
    <row r="54" spans="1:8" x14ac:dyDescent="0.2">
      <c r="A54" s="3" t="s">
        <v>63</v>
      </c>
      <c r="B54" s="10" t="s">
        <v>154</v>
      </c>
      <c r="C54" s="10" t="s">
        <v>205</v>
      </c>
      <c r="D54" s="10" t="s">
        <v>236</v>
      </c>
      <c r="E54" s="10" t="s">
        <v>254</v>
      </c>
      <c r="F54" s="10">
        <v>2000</v>
      </c>
      <c r="G54" s="10" t="str">
        <f t="shared" si="0"/>
        <v>Sydney NSW 2000</v>
      </c>
      <c r="H54" s="10" t="s">
        <v>302</v>
      </c>
    </row>
    <row r="55" spans="1:8" x14ac:dyDescent="0.2">
      <c r="A55" s="3" t="s">
        <v>64</v>
      </c>
      <c r="B55" s="10" t="s">
        <v>155</v>
      </c>
      <c r="C55" s="10" t="s">
        <v>210</v>
      </c>
      <c r="D55" s="10" t="s">
        <v>236</v>
      </c>
      <c r="E55" s="10" t="s">
        <v>254</v>
      </c>
      <c r="F55" s="10">
        <v>2000</v>
      </c>
      <c r="G55" s="10" t="str">
        <f t="shared" si="0"/>
        <v>Sydney NSW 2000</v>
      </c>
      <c r="H55" s="10" t="s">
        <v>271</v>
      </c>
    </row>
    <row r="56" spans="1:8" x14ac:dyDescent="0.2">
      <c r="A56" s="3" t="s">
        <v>65</v>
      </c>
      <c r="B56" s="10" t="s">
        <v>156</v>
      </c>
      <c r="C56" s="10" t="s">
        <v>224</v>
      </c>
      <c r="D56" s="10" t="s">
        <v>234</v>
      </c>
      <c r="E56" s="10" t="s">
        <v>255</v>
      </c>
      <c r="F56" s="10">
        <v>3000</v>
      </c>
      <c r="G56" s="10" t="str">
        <f t="shared" si="0"/>
        <v>Melbourne VIC 3000</v>
      </c>
      <c r="H56" s="10" t="s">
        <v>303</v>
      </c>
    </row>
    <row r="57" spans="1:8" x14ac:dyDescent="0.2">
      <c r="A57" s="3" t="s">
        <v>66</v>
      </c>
      <c r="B57" s="10" t="s">
        <v>157</v>
      </c>
      <c r="C57" s="10" t="s">
        <v>212</v>
      </c>
      <c r="D57" s="10" t="s">
        <v>247</v>
      </c>
      <c r="E57" s="10" t="s">
        <v>255</v>
      </c>
      <c r="F57" s="10">
        <v>3184</v>
      </c>
      <c r="G57" s="10" t="str">
        <f t="shared" si="0"/>
        <v>Caulfield VIC 3184</v>
      </c>
      <c r="H57" s="10" t="s">
        <v>265</v>
      </c>
    </row>
    <row r="58" spans="1:8" x14ac:dyDescent="0.2">
      <c r="A58" s="3" t="s">
        <v>67</v>
      </c>
      <c r="B58" s="10" t="s">
        <v>158</v>
      </c>
      <c r="C58" s="10" t="s">
        <v>225</v>
      </c>
      <c r="D58" s="10" t="s">
        <v>232</v>
      </c>
      <c r="E58" s="10" t="s">
        <v>255</v>
      </c>
      <c r="F58" s="10">
        <v>3013</v>
      </c>
      <c r="G58" s="10" t="str">
        <f t="shared" si="0"/>
        <v>Moonee Ponds VIC 3013</v>
      </c>
      <c r="H58" s="10" t="s">
        <v>270</v>
      </c>
    </row>
    <row r="59" spans="1:8" x14ac:dyDescent="0.2">
      <c r="A59" s="3" t="s">
        <v>68</v>
      </c>
      <c r="B59" s="10" t="s">
        <v>159</v>
      </c>
      <c r="C59" s="10" t="s">
        <v>222</v>
      </c>
      <c r="D59" s="10" t="s">
        <v>244</v>
      </c>
      <c r="E59" s="10" t="s">
        <v>257</v>
      </c>
      <c r="F59" s="10">
        <v>4000</v>
      </c>
      <c r="G59" s="10" t="str">
        <f t="shared" si="0"/>
        <v>Brisbane QLD 4000</v>
      </c>
      <c r="H59" s="10" t="s">
        <v>304</v>
      </c>
    </row>
    <row r="60" spans="1:8" x14ac:dyDescent="0.2">
      <c r="A60" s="3" t="s">
        <v>69</v>
      </c>
      <c r="B60" s="10" t="s">
        <v>160</v>
      </c>
      <c r="C60" s="10" t="s">
        <v>226</v>
      </c>
      <c r="D60" s="10" t="s">
        <v>234</v>
      </c>
      <c r="E60" s="10" t="s">
        <v>255</v>
      </c>
      <c r="F60" s="10">
        <v>3000</v>
      </c>
      <c r="G60" s="10" t="str">
        <f t="shared" si="0"/>
        <v>Melbourne VIC 3000</v>
      </c>
      <c r="H60" s="10" t="s">
        <v>270</v>
      </c>
    </row>
    <row r="61" spans="1:8" x14ac:dyDescent="0.2">
      <c r="A61" s="3" t="s">
        <v>70</v>
      </c>
      <c r="B61" s="10" t="s">
        <v>161</v>
      </c>
      <c r="C61" s="10" t="s">
        <v>219</v>
      </c>
      <c r="D61" s="10" t="s">
        <v>250</v>
      </c>
      <c r="E61" s="10" t="s">
        <v>254</v>
      </c>
      <c r="F61" s="10">
        <v>2867</v>
      </c>
      <c r="G61" s="10" t="str">
        <f t="shared" si="0"/>
        <v>Albury NSW 2867</v>
      </c>
      <c r="H61" s="10" t="s">
        <v>305</v>
      </c>
    </row>
    <row r="62" spans="1:8" x14ac:dyDescent="0.2">
      <c r="A62" s="3" t="s">
        <v>71</v>
      </c>
      <c r="B62" s="10" t="s">
        <v>162</v>
      </c>
      <c r="C62" s="10" t="s">
        <v>217</v>
      </c>
      <c r="D62" s="10" t="s">
        <v>234</v>
      </c>
      <c r="E62" s="10" t="s">
        <v>255</v>
      </c>
      <c r="F62" s="10">
        <v>3000</v>
      </c>
      <c r="G62" s="10" t="str">
        <f t="shared" si="0"/>
        <v>Melbourne VIC 3000</v>
      </c>
      <c r="H62" s="10" t="s">
        <v>270</v>
      </c>
    </row>
    <row r="63" spans="1:8" x14ac:dyDescent="0.2">
      <c r="A63" s="3" t="s">
        <v>72</v>
      </c>
      <c r="B63" s="10" t="s">
        <v>163</v>
      </c>
      <c r="C63" s="10" t="s">
        <v>220</v>
      </c>
      <c r="D63" s="10" t="s">
        <v>236</v>
      </c>
      <c r="E63" s="10" t="s">
        <v>254</v>
      </c>
      <c r="F63" s="10">
        <v>2000</v>
      </c>
      <c r="G63" s="10" t="str">
        <f t="shared" si="0"/>
        <v>Sydney NSW 2000</v>
      </c>
      <c r="H63" s="10" t="s">
        <v>271</v>
      </c>
    </row>
    <row r="64" spans="1:8" x14ac:dyDescent="0.2">
      <c r="A64" s="3" t="s">
        <v>73</v>
      </c>
      <c r="B64" s="10" t="s">
        <v>164</v>
      </c>
      <c r="C64" s="10" t="s">
        <v>209</v>
      </c>
      <c r="D64" s="10" t="s">
        <v>234</v>
      </c>
      <c r="E64" s="10" t="s">
        <v>255</v>
      </c>
      <c r="F64" s="10">
        <v>3000</v>
      </c>
      <c r="G64" s="10" t="str">
        <f t="shared" si="0"/>
        <v>Melbourne VIC 3000</v>
      </c>
      <c r="H64" s="10" t="s">
        <v>306</v>
      </c>
    </row>
    <row r="65" spans="1:8" x14ac:dyDescent="0.2">
      <c r="A65" s="3" t="s">
        <v>74</v>
      </c>
      <c r="B65" s="10" t="s">
        <v>165</v>
      </c>
      <c r="C65" s="10" t="s">
        <v>227</v>
      </c>
      <c r="D65" s="10" t="s">
        <v>244</v>
      </c>
      <c r="E65" s="10" t="s">
        <v>257</v>
      </c>
      <c r="F65" s="10">
        <v>4000</v>
      </c>
      <c r="G65" s="10" t="str">
        <f t="shared" si="0"/>
        <v>Brisbane QLD 4000</v>
      </c>
      <c r="H65" s="10" t="s">
        <v>307</v>
      </c>
    </row>
    <row r="66" spans="1:8" x14ac:dyDescent="0.2">
      <c r="A66" s="3" t="s">
        <v>75</v>
      </c>
      <c r="B66" s="10" t="s">
        <v>166</v>
      </c>
      <c r="C66" s="10" t="s">
        <v>209</v>
      </c>
      <c r="D66" s="10" t="s">
        <v>250</v>
      </c>
      <c r="E66" s="10" t="s">
        <v>254</v>
      </c>
      <c r="F66" s="10">
        <v>2867</v>
      </c>
      <c r="G66" s="10" t="str">
        <f t="shared" si="0"/>
        <v>Albury NSW 2867</v>
      </c>
      <c r="H66" s="10" t="s">
        <v>271</v>
      </c>
    </row>
    <row r="67" spans="1:8" x14ac:dyDescent="0.2">
      <c r="A67" s="3" t="s">
        <v>76</v>
      </c>
      <c r="B67" s="10" t="s">
        <v>167</v>
      </c>
      <c r="C67" s="10" t="s">
        <v>216</v>
      </c>
      <c r="D67" s="10" t="s">
        <v>247</v>
      </c>
      <c r="E67" s="10" t="s">
        <v>255</v>
      </c>
      <c r="F67" s="10">
        <v>3184</v>
      </c>
      <c r="G67" s="10" t="str">
        <f t="shared" ref="G67:G91" si="1">D67&amp;" "&amp;E67&amp;" "&amp;F67</f>
        <v>Caulfield VIC 3184</v>
      </c>
      <c r="H67" s="10" t="s">
        <v>270</v>
      </c>
    </row>
    <row r="68" spans="1:8" x14ac:dyDescent="0.2">
      <c r="A68" s="3" t="s">
        <v>77</v>
      </c>
      <c r="B68" s="10" t="s">
        <v>168</v>
      </c>
      <c r="C68" s="10" t="s">
        <v>211</v>
      </c>
      <c r="D68" s="10" t="s">
        <v>232</v>
      </c>
      <c r="E68" s="10" t="s">
        <v>255</v>
      </c>
      <c r="F68" s="10">
        <v>3013</v>
      </c>
      <c r="G68" s="10" t="str">
        <f t="shared" si="1"/>
        <v>Moonee Ponds VIC 3013</v>
      </c>
      <c r="H68" s="10" t="s">
        <v>265</v>
      </c>
    </row>
    <row r="69" spans="1:8" x14ac:dyDescent="0.2">
      <c r="A69" s="3" t="s">
        <v>78</v>
      </c>
      <c r="B69" s="10" t="s">
        <v>169</v>
      </c>
      <c r="C69" s="10" t="s">
        <v>221</v>
      </c>
      <c r="D69" s="10" t="s">
        <v>243</v>
      </c>
      <c r="E69" s="10" t="s">
        <v>255</v>
      </c>
      <c r="F69" s="10">
        <v>3015</v>
      </c>
      <c r="G69" s="10" t="str">
        <f t="shared" si="1"/>
        <v>Newport VIC 3015</v>
      </c>
      <c r="H69" s="10" t="s">
        <v>270</v>
      </c>
    </row>
    <row r="70" spans="1:8" x14ac:dyDescent="0.2">
      <c r="A70" s="3" t="s">
        <v>79</v>
      </c>
      <c r="B70" s="10" t="s">
        <v>170</v>
      </c>
      <c r="C70" s="10" t="s">
        <v>205</v>
      </c>
      <c r="D70" s="10" t="s">
        <v>234</v>
      </c>
      <c r="E70" s="10" t="s">
        <v>255</v>
      </c>
      <c r="F70" s="10">
        <v>3000</v>
      </c>
      <c r="G70" s="10" t="str">
        <f t="shared" si="1"/>
        <v>Melbourne VIC 3000</v>
      </c>
      <c r="H70" s="10" t="s">
        <v>270</v>
      </c>
    </row>
    <row r="71" spans="1:8" x14ac:dyDescent="0.2">
      <c r="A71" s="3" t="s">
        <v>80</v>
      </c>
      <c r="B71" s="10" t="s">
        <v>171</v>
      </c>
      <c r="C71" s="10" t="s">
        <v>224</v>
      </c>
      <c r="D71" s="10" t="s">
        <v>234</v>
      </c>
      <c r="E71" s="10" t="s">
        <v>255</v>
      </c>
      <c r="F71" s="10">
        <v>3000</v>
      </c>
      <c r="G71" s="10" t="str">
        <f t="shared" si="1"/>
        <v>Melbourne VIC 3000</v>
      </c>
      <c r="H71" s="10" t="s">
        <v>270</v>
      </c>
    </row>
    <row r="72" spans="1:8" x14ac:dyDescent="0.2">
      <c r="A72" s="3" t="s">
        <v>81</v>
      </c>
      <c r="B72" s="10" t="s">
        <v>172</v>
      </c>
      <c r="C72" s="10" t="s">
        <v>206</v>
      </c>
      <c r="D72" s="10" t="s">
        <v>232</v>
      </c>
      <c r="E72" s="10" t="s">
        <v>255</v>
      </c>
      <c r="F72" s="10">
        <v>3013</v>
      </c>
      <c r="G72" s="10" t="str">
        <f t="shared" si="1"/>
        <v>Moonee Ponds VIC 3013</v>
      </c>
      <c r="H72" s="10" t="s">
        <v>265</v>
      </c>
    </row>
    <row r="73" spans="1:8" x14ac:dyDescent="0.2">
      <c r="A73" s="3" t="s">
        <v>82</v>
      </c>
      <c r="B73" s="10" t="s">
        <v>173</v>
      </c>
      <c r="C73" s="10" t="s">
        <v>205</v>
      </c>
      <c r="D73" s="10" t="s">
        <v>237</v>
      </c>
      <c r="E73" s="10" t="s">
        <v>255</v>
      </c>
      <c r="F73" s="10">
        <v>3198</v>
      </c>
      <c r="G73" s="10" t="str">
        <f t="shared" si="1"/>
        <v>Dandenong VIC 3198</v>
      </c>
      <c r="H73" s="10" t="s">
        <v>308</v>
      </c>
    </row>
    <row r="74" spans="1:8" x14ac:dyDescent="0.2">
      <c r="A74" s="3" t="s">
        <v>83</v>
      </c>
      <c r="B74" s="10" t="s">
        <v>174</v>
      </c>
      <c r="C74" s="10" t="s">
        <v>228</v>
      </c>
      <c r="D74" s="10" t="s">
        <v>237</v>
      </c>
      <c r="E74" s="10" t="s">
        <v>255</v>
      </c>
      <c r="F74" s="10">
        <v>3198</v>
      </c>
      <c r="G74" s="10" t="str">
        <f t="shared" si="1"/>
        <v>Dandenong VIC 3198</v>
      </c>
      <c r="H74" s="10" t="s">
        <v>283</v>
      </c>
    </row>
    <row r="75" spans="1:8" x14ac:dyDescent="0.2">
      <c r="A75" s="3" t="s">
        <v>84</v>
      </c>
      <c r="B75" s="10" t="s">
        <v>175</v>
      </c>
      <c r="C75" s="10" t="s">
        <v>211</v>
      </c>
      <c r="D75" s="10" t="s">
        <v>245</v>
      </c>
      <c r="E75" s="10" t="s">
        <v>255</v>
      </c>
      <c r="F75" s="10">
        <v>3296</v>
      </c>
      <c r="G75" s="10" t="str">
        <f t="shared" si="1"/>
        <v>Port Melbourne VIC 3296</v>
      </c>
      <c r="H75" s="10" t="s">
        <v>270</v>
      </c>
    </row>
    <row r="76" spans="1:8" x14ac:dyDescent="0.2">
      <c r="A76" s="3" t="s">
        <v>85</v>
      </c>
      <c r="B76" s="10" t="s">
        <v>176</v>
      </c>
      <c r="C76" s="10" t="s">
        <v>215</v>
      </c>
      <c r="D76" s="10" t="s">
        <v>248</v>
      </c>
      <c r="E76" s="10" t="s">
        <v>254</v>
      </c>
      <c r="F76" s="10">
        <v>2118</v>
      </c>
      <c r="G76" s="10" t="str">
        <f t="shared" si="1"/>
        <v>Orange NSW 2118</v>
      </c>
      <c r="H76" s="10" t="s">
        <v>309</v>
      </c>
    </row>
    <row r="77" spans="1:8" x14ac:dyDescent="0.2">
      <c r="A77" s="3" t="s">
        <v>86</v>
      </c>
      <c r="B77" s="10" t="s">
        <v>177</v>
      </c>
      <c r="C77" s="10" t="s">
        <v>204</v>
      </c>
      <c r="D77" s="10" t="s">
        <v>234</v>
      </c>
      <c r="E77" s="10" t="s">
        <v>255</v>
      </c>
      <c r="F77" s="10">
        <v>3000</v>
      </c>
      <c r="G77" s="10" t="str">
        <f t="shared" si="1"/>
        <v>Melbourne VIC 3000</v>
      </c>
      <c r="H77" s="10" t="s">
        <v>310</v>
      </c>
    </row>
    <row r="78" spans="1:8" x14ac:dyDescent="0.2">
      <c r="A78" s="3" t="s">
        <v>87</v>
      </c>
      <c r="B78" s="10" t="s">
        <v>178</v>
      </c>
      <c r="C78" s="10" t="s">
        <v>202</v>
      </c>
      <c r="D78" s="10" t="s">
        <v>237</v>
      </c>
      <c r="E78" s="10" t="s">
        <v>255</v>
      </c>
      <c r="F78" s="10">
        <v>3198</v>
      </c>
      <c r="G78" s="10" t="str">
        <f t="shared" si="1"/>
        <v>Dandenong VIC 3198</v>
      </c>
      <c r="H78" s="10" t="s">
        <v>311</v>
      </c>
    </row>
    <row r="79" spans="1:8" x14ac:dyDescent="0.2">
      <c r="A79" s="3" t="s">
        <v>88</v>
      </c>
      <c r="B79" s="10" t="s">
        <v>179</v>
      </c>
      <c r="C79" s="10" t="s">
        <v>196</v>
      </c>
      <c r="D79" s="10" t="s">
        <v>236</v>
      </c>
      <c r="E79" s="10" t="s">
        <v>254</v>
      </c>
      <c r="F79" s="10">
        <v>2000</v>
      </c>
      <c r="G79" s="10" t="str">
        <f t="shared" si="1"/>
        <v>Sydney NSW 2000</v>
      </c>
      <c r="H79" s="10" t="s">
        <v>271</v>
      </c>
    </row>
    <row r="80" spans="1:8" x14ac:dyDescent="0.2">
      <c r="A80" s="3" t="s">
        <v>89</v>
      </c>
      <c r="B80" s="10" t="s">
        <v>180</v>
      </c>
      <c r="C80" s="10" t="s">
        <v>193</v>
      </c>
      <c r="D80" s="10" t="s">
        <v>250</v>
      </c>
      <c r="E80" s="10" t="s">
        <v>254</v>
      </c>
      <c r="F80" s="10">
        <v>2867</v>
      </c>
      <c r="G80" s="10" t="str">
        <f t="shared" si="1"/>
        <v>Albury NSW 2867</v>
      </c>
      <c r="H80" s="10" t="s">
        <v>312</v>
      </c>
    </row>
    <row r="81" spans="1:8" x14ac:dyDescent="0.2">
      <c r="A81" s="3" t="s">
        <v>90</v>
      </c>
      <c r="B81" s="10" t="s">
        <v>181</v>
      </c>
      <c r="C81" s="10" t="s">
        <v>219</v>
      </c>
      <c r="D81" s="10" t="s">
        <v>251</v>
      </c>
      <c r="E81" s="10" t="s">
        <v>255</v>
      </c>
      <c r="F81" s="10">
        <v>3478</v>
      </c>
      <c r="G81" s="10" t="str">
        <f t="shared" si="1"/>
        <v>Doncaster VIC 3478</v>
      </c>
      <c r="H81" s="10" t="s">
        <v>313</v>
      </c>
    </row>
    <row r="82" spans="1:8" x14ac:dyDescent="0.2">
      <c r="A82" s="3" t="s">
        <v>91</v>
      </c>
      <c r="B82" s="10" t="s">
        <v>182</v>
      </c>
      <c r="C82" s="10" t="s">
        <v>206</v>
      </c>
      <c r="D82" s="10" t="s">
        <v>232</v>
      </c>
      <c r="E82" s="10" t="s">
        <v>255</v>
      </c>
      <c r="F82" s="10">
        <v>3013</v>
      </c>
      <c r="G82" s="10" t="str">
        <f t="shared" si="1"/>
        <v>Moonee Ponds VIC 3013</v>
      </c>
      <c r="H82" s="10" t="s">
        <v>314</v>
      </c>
    </row>
    <row r="83" spans="1:8" x14ac:dyDescent="0.2">
      <c r="A83" s="3" t="s">
        <v>92</v>
      </c>
      <c r="B83" s="10" t="s">
        <v>183</v>
      </c>
      <c r="C83" s="10" t="s">
        <v>193</v>
      </c>
      <c r="D83" s="10" t="s">
        <v>239</v>
      </c>
      <c r="E83" s="10" t="s">
        <v>255</v>
      </c>
      <c r="F83" s="10">
        <v>3198</v>
      </c>
      <c r="G83" s="10" t="str">
        <f t="shared" si="1"/>
        <v>Frankston VIC 3198</v>
      </c>
      <c r="H83" s="10" t="s">
        <v>270</v>
      </c>
    </row>
    <row r="84" spans="1:8" x14ac:dyDescent="0.2">
      <c r="A84" s="3" t="s">
        <v>93</v>
      </c>
      <c r="B84" s="10" t="s">
        <v>184</v>
      </c>
      <c r="C84" s="10" t="s">
        <v>196</v>
      </c>
      <c r="D84" s="10" t="s">
        <v>238</v>
      </c>
      <c r="E84" s="10" t="s">
        <v>257</v>
      </c>
      <c r="F84" s="10">
        <v>4078</v>
      </c>
      <c r="G84" s="10" t="str">
        <f t="shared" si="1"/>
        <v>Spring Hill QLD 4078</v>
      </c>
      <c r="H84" s="10" t="s">
        <v>281</v>
      </c>
    </row>
    <row r="85" spans="1:8" x14ac:dyDescent="0.2">
      <c r="A85" s="3" t="s">
        <v>94</v>
      </c>
      <c r="B85" s="10" t="s">
        <v>185</v>
      </c>
      <c r="C85" s="10" t="s">
        <v>221</v>
      </c>
      <c r="D85" s="10" t="s">
        <v>234</v>
      </c>
      <c r="E85" s="10" t="s">
        <v>255</v>
      </c>
      <c r="F85" s="10">
        <v>3000</v>
      </c>
      <c r="G85" s="10" t="str">
        <f t="shared" si="1"/>
        <v>Melbourne VIC 3000</v>
      </c>
      <c r="H85" s="10" t="s">
        <v>296</v>
      </c>
    </row>
    <row r="86" spans="1:8" x14ac:dyDescent="0.2">
      <c r="A86" s="3" t="s">
        <v>95</v>
      </c>
      <c r="B86" s="10" t="s">
        <v>186</v>
      </c>
      <c r="C86" s="10" t="s">
        <v>227</v>
      </c>
      <c r="D86" s="10" t="s">
        <v>252</v>
      </c>
      <c r="E86" s="10" t="s">
        <v>255</v>
      </c>
      <c r="F86" s="10">
        <v>3128</v>
      </c>
      <c r="G86" s="10" t="str">
        <f t="shared" si="1"/>
        <v>Melton VIC 3128</v>
      </c>
      <c r="H86" s="10" t="s">
        <v>315</v>
      </c>
    </row>
    <row r="87" spans="1:8" x14ac:dyDescent="0.2">
      <c r="A87" s="3" t="s">
        <v>96</v>
      </c>
      <c r="B87" s="10" t="s">
        <v>187</v>
      </c>
      <c r="C87" s="10" t="s">
        <v>204</v>
      </c>
      <c r="D87" s="10" t="s">
        <v>236</v>
      </c>
      <c r="E87" s="10" t="s">
        <v>254</v>
      </c>
      <c r="F87" s="10">
        <v>2000</v>
      </c>
      <c r="G87" s="10" t="str">
        <f t="shared" si="1"/>
        <v>Sydney NSW 2000</v>
      </c>
      <c r="H87" s="10" t="s">
        <v>271</v>
      </c>
    </row>
    <row r="88" spans="1:8" x14ac:dyDescent="0.2">
      <c r="A88" s="3" t="s">
        <v>97</v>
      </c>
      <c r="B88" s="10" t="s">
        <v>188</v>
      </c>
      <c r="C88" s="10" t="s">
        <v>219</v>
      </c>
      <c r="D88" s="10" t="s">
        <v>236</v>
      </c>
      <c r="E88" s="10" t="s">
        <v>254</v>
      </c>
      <c r="F88" s="10">
        <v>2000</v>
      </c>
      <c r="G88" s="10" t="str">
        <f t="shared" si="1"/>
        <v>Sydney NSW 2000</v>
      </c>
      <c r="H88" s="10" t="s">
        <v>316</v>
      </c>
    </row>
    <row r="89" spans="1:8" x14ac:dyDescent="0.2">
      <c r="A89" s="3" t="s">
        <v>98</v>
      </c>
      <c r="B89" s="10" t="s">
        <v>189</v>
      </c>
      <c r="C89" s="10" t="s">
        <v>208</v>
      </c>
      <c r="D89" s="10" t="s">
        <v>234</v>
      </c>
      <c r="E89" s="10" t="s">
        <v>255</v>
      </c>
      <c r="F89" s="10">
        <v>3000</v>
      </c>
      <c r="G89" s="10" t="str">
        <f t="shared" si="1"/>
        <v>Melbourne VIC 3000</v>
      </c>
      <c r="H89" s="10" t="s">
        <v>270</v>
      </c>
    </row>
    <row r="90" spans="1:8" x14ac:dyDescent="0.2">
      <c r="A90" s="3" t="s">
        <v>99</v>
      </c>
      <c r="B90" s="10" t="s">
        <v>190</v>
      </c>
      <c r="C90" s="10" t="s">
        <v>229</v>
      </c>
      <c r="D90" s="10" t="s">
        <v>244</v>
      </c>
      <c r="E90" s="10" t="s">
        <v>257</v>
      </c>
      <c r="F90" s="10">
        <v>4000</v>
      </c>
      <c r="G90" s="10" t="str">
        <f t="shared" si="1"/>
        <v>Brisbane QLD 4000</v>
      </c>
      <c r="H90" s="10" t="s">
        <v>269</v>
      </c>
    </row>
    <row r="91" spans="1:8" x14ac:dyDescent="0.2">
      <c r="A91" s="3" t="s">
        <v>100</v>
      </c>
      <c r="B91" s="10" t="s">
        <v>191</v>
      </c>
      <c r="C91" s="10" t="s">
        <v>204</v>
      </c>
      <c r="D91" s="10" t="s">
        <v>250</v>
      </c>
      <c r="E91" s="10" t="s">
        <v>254</v>
      </c>
      <c r="F91" s="10">
        <v>2867</v>
      </c>
      <c r="G91" s="10" t="str">
        <f t="shared" si="1"/>
        <v>Albury NSW 2867</v>
      </c>
      <c r="H91" s="10" t="s">
        <v>317</v>
      </c>
    </row>
  </sheetData>
  <phoneticPr fontId="3" type="noConversion"/>
  <pageMargins left="0.75" right="0.75" top="1" bottom="1" header="0.5" footer="0.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K4"/>
  <sheetViews>
    <sheetView workbookViewId="0">
      <selection activeCell="A2" sqref="A2:A91"/>
    </sheetView>
  </sheetViews>
  <sheetFormatPr defaultColWidth="10.7109375" defaultRowHeight="12.75" x14ac:dyDescent="0.2"/>
  <cols>
    <col min="1" max="1" width="10.7109375" style="3"/>
    <col min="2" max="2" width="18.85546875" style="3" bestFit="1" customWidth="1"/>
    <col min="3" max="3" width="15" style="3" bestFit="1" customWidth="1"/>
    <col min="4" max="4" width="23.7109375" style="3" bestFit="1" customWidth="1"/>
    <col min="5" max="5" width="17.85546875" style="3" bestFit="1" customWidth="1"/>
    <col min="6" max="6" width="12.7109375" style="3" bestFit="1" customWidth="1"/>
    <col min="7" max="7" width="21.140625" style="3" bestFit="1" customWidth="1"/>
    <col min="8" max="8" width="16.28515625" style="3" bestFit="1" customWidth="1"/>
    <col min="9" max="9" width="14.42578125" style="3" bestFit="1" customWidth="1"/>
    <col min="10" max="10" width="19.7109375" style="3" bestFit="1" customWidth="1"/>
    <col min="11" max="11" width="16.140625" style="3" bestFit="1" customWidth="1"/>
    <col min="12" max="16384" width="10.7109375" style="3"/>
  </cols>
  <sheetData>
    <row r="2" spans="1:11" ht="15" x14ac:dyDescent="0.2">
      <c r="A2" s="26" t="s">
        <v>337</v>
      </c>
      <c r="B2" s="8" t="s">
        <v>333</v>
      </c>
      <c r="C2" s="8" t="s">
        <v>318</v>
      </c>
      <c r="D2" s="8" t="s">
        <v>319</v>
      </c>
      <c r="E2" s="8" t="s">
        <v>320</v>
      </c>
      <c r="F2" s="8" t="s">
        <v>321</v>
      </c>
      <c r="G2" s="8" t="s">
        <v>322</v>
      </c>
      <c r="H2" s="8" t="s">
        <v>323</v>
      </c>
      <c r="I2" s="8" t="s">
        <v>324</v>
      </c>
      <c r="J2" s="3" t="s">
        <v>327</v>
      </c>
      <c r="K2" s="3" t="s">
        <v>328</v>
      </c>
    </row>
    <row r="3" spans="1:11" ht="15" x14ac:dyDescent="0.2">
      <c r="A3" s="26" t="s">
        <v>332</v>
      </c>
      <c r="B3" s="8" t="s">
        <v>334</v>
      </c>
      <c r="C3" s="8" t="s">
        <v>335</v>
      </c>
      <c r="D3" s="8" t="s">
        <v>336</v>
      </c>
      <c r="E3" s="8" t="s">
        <v>338</v>
      </c>
      <c r="F3" s="8" t="s">
        <v>339</v>
      </c>
      <c r="G3" s="8" t="s">
        <v>340</v>
      </c>
      <c r="H3" s="8" t="s">
        <v>341</v>
      </c>
      <c r="I3" s="8" t="s">
        <v>342</v>
      </c>
      <c r="J3" s="3" t="s">
        <v>343</v>
      </c>
      <c r="K3" s="3" t="s">
        <v>344</v>
      </c>
    </row>
    <row r="4" spans="1:11" ht="15" x14ac:dyDescent="0.2">
      <c r="A4" s="26" t="s">
        <v>325</v>
      </c>
      <c r="B4" s="28">
        <v>1500</v>
      </c>
      <c r="C4" s="28">
        <v>900</v>
      </c>
      <c r="D4" s="28">
        <v>1200</v>
      </c>
      <c r="E4" s="28">
        <v>175</v>
      </c>
      <c r="F4" s="28">
        <v>155</v>
      </c>
      <c r="G4" s="28">
        <v>159.5</v>
      </c>
      <c r="H4" s="28">
        <v>134.85</v>
      </c>
      <c r="I4" s="28">
        <v>155</v>
      </c>
      <c r="J4" s="29">
        <v>145</v>
      </c>
      <c r="K4" s="29">
        <v>77.5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996FAE88-A5BF-494C-A7FC-8AC8AA2D406A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0C43E2D0-3B6B-47B3-8968-B2A960CF09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A522DE-1BAE-4DE4-90F2-BE09579DA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BC716A4-0AF1-4F7F-9745-F2D98B01F2C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Invoice</vt:lpstr>
      <vt:lpstr>Customers</vt:lpstr>
      <vt:lpstr>Tours</vt:lpstr>
      <vt:lpstr>CustomerCodes</vt:lpstr>
      <vt:lpstr>Customers</vt:lpstr>
      <vt:lpstr>Tourcodes</vt:lpstr>
      <vt:lpstr>Tours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1998-09-21T09:19:58Z</dcterms:created>
  <dcterms:modified xsi:type="dcterms:W3CDTF">2023-01-08T23:32:14Z</dcterms:modified>
  <cp:category>Excel Advanced;Excel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