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Excel 4 Pivot Tables Expert\OT356-5 Excel Pivot Tables Expert\"/>
    </mc:Choice>
  </mc:AlternateContent>
  <xr:revisionPtr revIDLastSave="0" documentId="13_ncr:1_{34B9CCF9-0600-452C-A540-422D11A6D3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ssets" sheetId="2" r:id="rId1"/>
  </sheets>
  <definedNames>
    <definedName name="repayments">Assets!$G$4:$I$8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21" i="2"/>
  <c r="E11" i="2"/>
  <c r="E12" i="2"/>
  <c r="E13" i="2"/>
  <c r="E14" i="2"/>
  <c r="E15" i="2"/>
  <c r="E16" i="2"/>
  <c r="E17" i="2"/>
  <c r="E20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" i="2"/>
  <c r="F19" i="2" l="1"/>
  <c r="F21" i="2"/>
  <c r="F11" i="2"/>
  <c r="F12" i="2"/>
  <c r="F13" i="2"/>
  <c r="F14" i="2"/>
  <c r="F15" i="2"/>
  <c r="F16" i="2"/>
  <c r="F17" i="2"/>
  <c r="F20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" i="2"/>
</calcChain>
</file>

<file path=xl/sharedStrings.xml><?xml version="1.0" encoding="utf-8"?>
<sst xmlns="http://schemas.openxmlformats.org/spreadsheetml/2006/main" count="356" uniqueCount="185">
  <si>
    <t>Interest Rate</t>
  </si>
  <si>
    <t>Description</t>
  </si>
  <si>
    <t>Cost</t>
  </si>
  <si>
    <t>Tools</t>
  </si>
  <si>
    <t>Tool #4</t>
  </si>
  <si>
    <t>Buildings</t>
  </si>
  <si>
    <t>Tool #2</t>
  </si>
  <si>
    <t>Vehicles</t>
  </si>
  <si>
    <t>Equipment</t>
  </si>
  <si>
    <t>Equipment #23</t>
  </si>
  <si>
    <t>Equipment #33</t>
  </si>
  <si>
    <t>Equipment #26</t>
  </si>
  <si>
    <t>Computers</t>
  </si>
  <si>
    <t>Equipment #10</t>
  </si>
  <si>
    <t>Equipment #34</t>
  </si>
  <si>
    <t>Equipment #4</t>
  </si>
  <si>
    <t>Car #6</t>
  </si>
  <si>
    <t>Equipment #40</t>
  </si>
  <si>
    <t>Equipment #5</t>
  </si>
  <si>
    <t>Computer #8</t>
  </si>
  <si>
    <t>Tool #5</t>
  </si>
  <si>
    <t>Tool #8</t>
  </si>
  <si>
    <t>Equipment #22</t>
  </si>
  <si>
    <t>Tool #27</t>
  </si>
  <si>
    <t>Computer #38</t>
  </si>
  <si>
    <t>Tool #11</t>
  </si>
  <si>
    <t>Computer #13</t>
  </si>
  <si>
    <t>Equipment #38</t>
  </si>
  <si>
    <t>Equipment #43</t>
  </si>
  <si>
    <t>Tool #23</t>
  </si>
  <si>
    <t>Computer #33</t>
  </si>
  <si>
    <t>Equipment #15</t>
  </si>
  <si>
    <t>Equipment #42</t>
  </si>
  <si>
    <t>Equipment #49</t>
  </si>
  <si>
    <t>Equipment #2</t>
  </si>
  <si>
    <t>Equipment #24</t>
  </si>
  <si>
    <t>Computer #6</t>
  </si>
  <si>
    <t>Computer #27</t>
  </si>
  <si>
    <t>Computer #7</t>
  </si>
  <si>
    <t>Computer #21</t>
  </si>
  <si>
    <t>Tool #26</t>
  </si>
  <si>
    <t>Computer #10</t>
  </si>
  <si>
    <t>Tool #18</t>
  </si>
  <si>
    <t>Computer #5</t>
  </si>
  <si>
    <t>Computer #1</t>
  </si>
  <si>
    <t>Tool #1</t>
  </si>
  <si>
    <t>Computer #44</t>
  </si>
  <si>
    <t>Computer #32</t>
  </si>
  <si>
    <t>Computer #35</t>
  </si>
  <si>
    <t>Computer #28</t>
  </si>
  <si>
    <t>Building #1</t>
  </si>
  <si>
    <t>Tool #16</t>
  </si>
  <si>
    <t>Computer #23</t>
  </si>
  <si>
    <t>Computer #24</t>
  </si>
  <si>
    <t>Computer #16</t>
  </si>
  <si>
    <t>Equipment #14</t>
  </si>
  <si>
    <t>Tool #31</t>
  </si>
  <si>
    <t>Computer #14</t>
  </si>
  <si>
    <t>Equipment #19</t>
  </si>
  <si>
    <t>Computer #2</t>
  </si>
  <si>
    <t>Computer #34</t>
  </si>
  <si>
    <t>Computer #12</t>
  </si>
  <si>
    <t>Equipment #44</t>
  </si>
  <si>
    <t>Computer #20</t>
  </si>
  <si>
    <t>Computer #30</t>
  </si>
  <si>
    <t>Equipment #37</t>
  </si>
  <si>
    <t>Computer #41</t>
  </si>
  <si>
    <t>Computer #18</t>
  </si>
  <si>
    <t>Computer #43</t>
  </si>
  <si>
    <t>Tool #21</t>
  </si>
  <si>
    <t>Computer #40</t>
  </si>
  <si>
    <t>Computer #22</t>
  </si>
  <si>
    <t>Computer #4</t>
  </si>
  <si>
    <t>Computer #15</t>
  </si>
  <si>
    <t>Tool #19</t>
  </si>
  <si>
    <t>Tool #13</t>
  </si>
  <si>
    <t>Computer #19</t>
  </si>
  <si>
    <t>Equipment #47</t>
  </si>
  <si>
    <t>Computer #26</t>
  </si>
  <si>
    <t>Computer #29</t>
  </si>
  <si>
    <t>Equipment #21</t>
  </si>
  <si>
    <t>Tool #33</t>
  </si>
  <si>
    <t>Computer #39</t>
  </si>
  <si>
    <t>Tool #20</t>
  </si>
  <si>
    <t>Equipment #50</t>
  </si>
  <si>
    <t>Computer #25</t>
  </si>
  <si>
    <t>Equipment #29</t>
  </si>
  <si>
    <t>Equipment #48</t>
  </si>
  <si>
    <t>Computer #45</t>
  </si>
  <si>
    <t>Computer #42</t>
  </si>
  <si>
    <t>Computer #11</t>
  </si>
  <si>
    <t>Computer #3</t>
  </si>
  <si>
    <t>Tool #6</t>
  </si>
  <si>
    <t>Equipment #41</t>
  </si>
  <si>
    <t>Car #15</t>
  </si>
  <si>
    <t>Equipment #30</t>
  </si>
  <si>
    <t>Computer #36</t>
  </si>
  <si>
    <t>Tool #22</t>
  </si>
  <si>
    <t>Tool #9</t>
  </si>
  <si>
    <t>Computer #17</t>
  </si>
  <si>
    <t>Computer #9</t>
  </si>
  <si>
    <t>Tool #30</t>
  </si>
  <si>
    <t>Computer #37</t>
  </si>
  <si>
    <t>Tool #7</t>
  </si>
  <si>
    <t>Tool #28</t>
  </si>
  <si>
    <t>Equipment #16</t>
  </si>
  <si>
    <t>Tool #17</t>
  </si>
  <si>
    <t>Computer #31</t>
  </si>
  <si>
    <t>Equipment #32</t>
  </si>
  <si>
    <t>Equipment #9</t>
  </si>
  <si>
    <t>Car #5</t>
  </si>
  <si>
    <t>Equipment #28</t>
  </si>
  <si>
    <t>Equipment #18</t>
  </si>
  <si>
    <t>Equipment #12</t>
  </si>
  <si>
    <t>Equipment #1</t>
  </si>
  <si>
    <t>Equipment #25</t>
  </si>
  <si>
    <t>Equipment #36</t>
  </si>
  <si>
    <t>Equipment #11</t>
  </si>
  <si>
    <t>Tool #15</t>
  </si>
  <si>
    <t>Tool #24</t>
  </si>
  <si>
    <t>Building #12</t>
  </si>
  <si>
    <t>Equipment #7</t>
  </si>
  <si>
    <t>Tool #3</t>
  </si>
  <si>
    <t>Equipment #31</t>
  </si>
  <si>
    <t>Equipment #35</t>
  </si>
  <si>
    <t>Equipment #13</t>
  </si>
  <si>
    <t>Tool #12</t>
  </si>
  <si>
    <t>Tool #14</t>
  </si>
  <si>
    <t>Tool #10</t>
  </si>
  <si>
    <t>Equipment #46</t>
  </si>
  <si>
    <t>Car #19</t>
  </si>
  <si>
    <t>Equipment #8</t>
  </si>
  <si>
    <t>Equipment #20</t>
  </si>
  <si>
    <t>Equipment #3</t>
  </si>
  <si>
    <t>Tool #25</t>
  </si>
  <si>
    <t>Equipment #39</t>
  </si>
  <si>
    <t>Equipment #45</t>
  </si>
  <si>
    <t>Equipment #6</t>
  </si>
  <si>
    <t>Tool #32</t>
  </si>
  <si>
    <t>Equipment #27</t>
  </si>
  <si>
    <t>Equipment #17</t>
  </si>
  <si>
    <t>Tool #34</t>
  </si>
  <si>
    <t>Tool #29</t>
  </si>
  <si>
    <t>Car #7</t>
  </si>
  <si>
    <t>Car #8</t>
  </si>
  <si>
    <t>Car #12</t>
  </si>
  <si>
    <t>Car #4</t>
  </si>
  <si>
    <t>Building #13</t>
  </si>
  <si>
    <t>Building #14</t>
  </si>
  <si>
    <t>Car #21</t>
  </si>
  <si>
    <t>Car #22</t>
  </si>
  <si>
    <t>Car #20</t>
  </si>
  <si>
    <t>Car #16</t>
  </si>
  <si>
    <t>Car #10</t>
  </si>
  <si>
    <t>Car #14</t>
  </si>
  <si>
    <t>Building #7</t>
  </si>
  <si>
    <t>Car #13</t>
  </si>
  <si>
    <t>Car #17</t>
  </si>
  <si>
    <t>Car #11</t>
  </si>
  <si>
    <t>Building #16</t>
  </si>
  <si>
    <t>Building #8</t>
  </si>
  <si>
    <t>Building #3</t>
  </si>
  <si>
    <t>Building #9</t>
  </si>
  <si>
    <t>Building #6</t>
  </si>
  <si>
    <t>Car #18</t>
  </si>
  <si>
    <t>Car #9</t>
  </si>
  <si>
    <t>Car #24</t>
  </si>
  <si>
    <t>Car #2</t>
  </si>
  <si>
    <t>Building #17</t>
  </si>
  <si>
    <t>Car #1</t>
  </si>
  <si>
    <t>Car #3</t>
  </si>
  <si>
    <t>Car #23</t>
  </si>
  <si>
    <t>Building #4</t>
  </si>
  <si>
    <t>Building #5</t>
  </si>
  <si>
    <t>Building #2</t>
  </si>
  <si>
    <t>Building #18</t>
  </si>
  <si>
    <t>Building #10</t>
  </si>
  <si>
    <t>Building #11</t>
  </si>
  <si>
    <t>Building #15</t>
  </si>
  <si>
    <t>Type</t>
  </si>
  <si>
    <t>Purchase Date</t>
  </si>
  <si>
    <t>Age of Asset</t>
  </si>
  <si>
    <t>Term of Loan (years)</t>
  </si>
  <si>
    <t>Asset type</t>
  </si>
  <si>
    <t>Monthly 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</si>
</sst>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ptos Display"/>
      <family val="2"/>
    </font>
    <font>
      <sz val="11"/>
      <name val="Aptos Display"/>
      <family val="2"/>
    </font>
    <font>
      <sz val="12"/>
      <color indexed="17"/>
      <name val="Aptos Display"/>
      <family val="2"/>
    </font>
    <font>
      <sz val="12"/>
      <color theme="1"/>
      <name val="Aptos Display"/>
      <family val="2"/>
    </font>
    <font>
      <sz val="11"/>
      <color indexed="17"/>
      <name val="Aptos Display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21"/>
      </top>
      <bottom style="medium">
        <color indexed="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0" fontId="2" fillId="0" borderId="0" xfId="0" applyNumberFormat="1" applyFont="1"/>
    <xf numFmtId="9" fontId="2" fillId="0" borderId="0" xfId="0" applyNumberFormat="1" applyFont="1"/>
    <xf numFmtId="14" fontId="2" fillId="0" borderId="0" xfId="0" applyNumberFormat="1" applyFont="1"/>
    <xf numFmtId="164" fontId="3" fillId="0" borderId="0" xfId="1" applyNumberFormat="1" applyFont="1"/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1" applyNumberFormat="1" applyFont="1" applyBorder="1" applyAlignment="1">
      <alignment horizontal="center" vertical="center" wrapText="1"/>
    </xf>
    <xf numFmtId="165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81"/>
  <sheetViews>
    <sheetView tabSelected="1" workbookViewId="0">
      <selection activeCell="A10" sqref="A10"/>
    </sheetView>
  </sheetViews>
  <sheetFormatPr defaultColWidth="18.5703125" defaultRowHeight="15" x14ac:dyDescent="0.25"/>
  <cols>
    <col min="1" max="5" width="18.5703125" style="1"/>
    <col min="6" max="6" width="22.140625" style="1" customWidth="1"/>
    <col min="7" max="16384" width="18.5703125" style="1"/>
  </cols>
  <sheetData>
    <row r="2" spans="1:9" ht="15.75" thickBot="1" x14ac:dyDescent="0.3"/>
    <row r="3" spans="1:9" ht="30.75" thickBot="1" x14ac:dyDescent="0.3">
      <c r="G3" s="9" t="s">
        <v>183</v>
      </c>
      <c r="H3" s="9" t="s">
        <v>0</v>
      </c>
      <c r="I3" s="9" t="s">
        <v>182</v>
      </c>
    </row>
    <row r="4" spans="1:9" x14ac:dyDescent="0.25">
      <c r="G4" s="1" t="s">
        <v>5</v>
      </c>
      <c r="H4" s="2">
        <v>5.5E-2</v>
      </c>
      <c r="I4" s="1">
        <v>25</v>
      </c>
    </row>
    <row r="5" spans="1:9" x14ac:dyDescent="0.25">
      <c r="G5" s="1" t="s">
        <v>7</v>
      </c>
      <c r="H5" s="3">
        <v>0.13</v>
      </c>
      <c r="I5" s="1">
        <v>4</v>
      </c>
    </row>
    <row r="6" spans="1:9" x14ac:dyDescent="0.25">
      <c r="G6" s="1" t="s">
        <v>8</v>
      </c>
      <c r="H6" s="3">
        <v>0.08</v>
      </c>
      <c r="I6" s="1">
        <v>8</v>
      </c>
    </row>
    <row r="7" spans="1:9" x14ac:dyDescent="0.25">
      <c r="G7" s="1" t="s">
        <v>3</v>
      </c>
      <c r="H7" s="3">
        <v>0.06</v>
      </c>
      <c r="I7" s="1">
        <v>5</v>
      </c>
    </row>
    <row r="8" spans="1:9" x14ac:dyDescent="0.25">
      <c r="G8" s="1" t="s">
        <v>12</v>
      </c>
      <c r="H8" s="3">
        <v>0.18</v>
      </c>
      <c r="I8" s="1">
        <v>3</v>
      </c>
    </row>
    <row r="9" spans="1:9" ht="15.75" thickBot="1" x14ac:dyDescent="0.3"/>
    <row r="10" spans="1:9" s="8" customFormat="1" ht="25.5" customHeight="1" thickBot="1" x14ac:dyDescent="0.3">
      <c r="A10" s="6" t="s">
        <v>179</v>
      </c>
      <c r="B10" s="6" t="s">
        <v>1</v>
      </c>
      <c r="C10" s="6" t="s">
        <v>180</v>
      </c>
      <c r="D10" s="7" t="s">
        <v>2</v>
      </c>
      <c r="E10" s="7" t="s">
        <v>181</v>
      </c>
      <c r="F10" s="7" t="s">
        <v>184</v>
      </c>
    </row>
    <row r="11" spans="1:9" x14ac:dyDescent="0.25">
      <c r="A11" s="1" t="s">
        <v>8</v>
      </c>
      <c r="B11" s="1" t="s">
        <v>140</v>
      </c>
      <c r="C11" s="4">
        <v>45658</v>
      </c>
      <c r="D11" s="5">
        <v>97060.46</v>
      </c>
      <c r="E11" s="1">
        <f ca="1">INT((TODAY()-C11)/365.25)</f>
        <v>-1</v>
      </c>
      <c r="F11" s="10">
        <f ca="1">IF(E11&gt;VLOOKUP(A11,repayments,3),0,-PMT(VLOOKUP(A11,repayments,2),VLOOKUP(A11,repayments,3)*12,D11))</f>
        <v>7769.6420997885298</v>
      </c>
      <c r="G11" s="4"/>
    </row>
    <row r="12" spans="1:9" x14ac:dyDescent="0.25">
      <c r="A12" s="1" t="s">
        <v>8</v>
      </c>
      <c r="B12" s="1" t="s">
        <v>77</v>
      </c>
      <c r="C12" s="4">
        <v>45658</v>
      </c>
      <c r="D12" s="5">
        <v>36774.379999999997</v>
      </c>
      <c r="E12" s="1">
        <f ca="1">INT((TODAY()-C12)/365.25)</f>
        <v>-1</v>
      </c>
      <c r="F12" s="10">
        <f ca="1">IF(E12&gt;VLOOKUP(A12,repayments,3),0,-PMT(VLOOKUP(A12,repayments,2),VLOOKUP(A12,repayments,3)*12,D12))</f>
        <v>2943.7710375741194</v>
      </c>
      <c r="G12" s="4"/>
    </row>
    <row r="13" spans="1:9" x14ac:dyDescent="0.25">
      <c r="A13" s="1" t="s">
        <v>3</v>
      </c>
      <c r="B13" s="1" t="s">
        <v>42</v>
      </c>
      <c r="C13" s="4">
        <v>45643</v>
      </c>
      <c r="D13" s="5">
        <v>20194.759999999998</v>
      </c>
      <c r="E13" s="1">
        <f ca="1">INT((TODAY()-C13)/365.25)</f>
        <v>0</v>
      </c>
      <c r="F13" s="10">
        <f ca="1">IF(E13&gt;VLOOKUP(A13,repayments,3),0,-PMT(VLOOKUP(A13,repayments,2),VLOOKUP(A13,repayments,3)*12,D13))</f>
        <v>1249.5653458546078</v>
      </c>
      <c r="G13" s="4"/>
    </row>
    <row r="14" spans="1:9" x14ac:dyDescent="0.25">
      <c r="A14" s="1" t="s">
        <v>7</v>
      </c>
      <c r="B14" s="1" t="s">
        <v>157</v>
      </c>
      <c r="C14" s="4">
        <v>45590</v>
      </c>
      <c r="D14" s="5">
        <v>350795.36</v>
      </c>
      <c r="E14" s="1">
        <f ca="1">INT((TODAY()-C14)/365.25)</f>
        <v>0</v>
      </c>
      <c r="F14" s="10">
        <f ca="1">IF(E14&gt;VLOOKUP(A14,repayments,3),0,-PMT(VLOOKUP(A14,repayments,2),VLOOKUP(A14,repayments,3)*12,D14))</f>
        <v>63306.732533451017</v>
      </c>
      <c r="G14" s="4"/>
    </row>
    <row r="15" spans="1:9" x14ac:dyDescent="0.25">
      <c r="A15" s="1" t="s">
        <v>8</v>
      </c>
      <c r="B15" s="1" t="s">
        <v>121</v>
      </c>
      <c r="C15" s="4">
        <v>45574</v>
      </c>
      <c r="D15" s="5">
        <v>76190.98</v>
      </c>
      <c r="E15" s="1">
        <f ca="1">INT((TODAY()-C15)/365.25)</f>
        <v>0</v>
      </c>
      <c r="F15" s="10">
        <f ca="1">IF(E15&gt;VLOOKUP(A15,repayments,3),0,-PMT(VLOOKUP(A15,repayments,2),VLOOKUP(A15,repayments,3)*12,D15))</f>
        <v>6099.0504870072309</v>
      </c>
      <c r="G15" s="4"/>
    </row>
    <row r="16" spans="1:9" x14ac:dyDescent="0.25">
      <c r="A16" s="1" t="s">
        <v>3</v>
      </c>
      <c r="B16" s="1" t="s">
        <v>92</v>
      </c>
      <c r="C16" s="4">
        <v>45569</v>
      </c>
      <c r="D16" s="5">
        <v>44871.24</v>
      </c>
      <c r="E16" s="1">
        <f ca="1">INT((TODAY()-C16)/365.25)</f>
        <v>0</v>
      </c>
      <c r="F16" s="10">
        <f ca="1">IF(E16&gt;VLOOKUP(A16,repayments,3),0,-PMT(VLOOKUP(A16,repayments,2),VLOOKUP(A16,repayments,3)*12,D16))</f>
        <v>2776.4403503446001</v>
      </c>
      <c r="G16" s="4"/>
    </row>
    <row r="17" spans="1:7" x14ac:dyDescent="0.25">
      <c r="A17" s="1" t="s">
        <v>8</v>
      </c>
      <c r="B17" s="1" t="s">
        <v>13</v>
      </c>
      <c r="C17" s="4">
        <v>45512</v>
      </c>
      <c r="D17" s="5">
        <v>7070.14</v>
      </c>
      <c r="E17" s="1">
        <f ca="1">INT((TODAY()-C17)/365.25)</f>
        <v>0</v>
      </c>
      <c r="F17" s="10">
        <f ca="1">IF(E17&gt;VLOOKUP(A17,repayments,3),0,-PMT(VLOOKUP(A17,repayments,2),VLOOKUP(A17,repayments,3)*12,D17))</f>
        <v>565.96123071535908</v>
      </c>
      <c r="G17" s="4"/>
    </row>
    <row r="18" spans="1:7" x14ac:dyDescent="0.25">
      <c r="A18" s="1" t="s">
        <v>5</v>
      </c>
      <c r="B18" s="1" t="s">
        <v>163</v>
      </c>
      <c r="C18" s="4">
        <v>45504</v>
      </c>
      <c r="D18" s="5">
        <v>419417.27</v>
      </c>
      <c r="E18" s="1">
        <f ca="1">INT((TODAY()-C18)/365.25)</f>
        <v>0</v>
      </c>
      <c r="F18" s="10">
        <f ca="1">IF(E18&gt;VLOOKUP(A18,repayments,3),0,-PMT(VLOOKUP(A18,repayments,2),VLOOKUP(A18,repayments,3)*12,D18))</f>
        <v>23067.952289333356</v>
      </c>
      <c r="G18" s="4"/>
    </row>
    <row r="19" spans="1:7" x14ac:dyDescent="0.25">
      <c r="A19" s="1" t="s">
        <v>3</v>
      </c>
      <c r="B19" s="1" t="s">
        <v>128</v>
      </c>
      <c r="C19" s="4">
        <v>45496</v>
      </c>
      <c r="D19" s="5">
        <v>82254.960000000006</v>
      </c>
      <c r="E19" s="1">
        <f ca="1">INT((TODAY()-C19)/365.25)</f>
        <v>0</v>
      </c>
      <c r="F19" s="10">
        <f ca="1">IF(E19&gt;VLOOKUP(A19,repayments,3),0,-PMT(VLOOKUP(A19,repayments,2),VLOOKUP(A19,repayments,3)*12,D19))</f>
        <v>5089.5849983192156</v>
      </c>
      <c r="G19" s="4"/>
    </row>
    <row r="20" spans="1:7" x14ac:dyDescent="0.25">
      <c r="A20" s="1" t="s">
        <v>12</v>
      </c>
      <c r="B20" s="1" t="s">
        <v>76</v>
      </c>
      <c r="C20" s="4">
        <v>45482</v>
      </c>
      <c r="D20" s="5">
        <v>36773.35</v>
      </c>
      <c r="E20" s="1">
        <f ca="1">INT((TODAY()-C20)/365.25)</f>
        <v>0</v>
      </c>
      <c r="F20" s="10">
        <f ca="1">IF(E20&gt;VLOOKUP(A20,repayments,3),0,-PMT(VLOOKUP(A20,repayments,2),VLOOKUP(A20,repayments,3)*12,D20))</f>
        <v>2022.5344638740237</v>
      </c>
      <c r="G20" s="4"/>
    </row>
    <row r="21" spans="1:7" x14ac:dyDescent="0.25">
      <c r="A21" s="1" t="s">
        <v>8</v>
      </c>
      <c r="B21" s="1" t="s">
        <v>10</v>
      </c>
      <c r="C21" s="4">
        <v>45476</v>
      </c>
      <c r="D21" s="5">
        <v>6509.97</v>
      </c>
      <c r="E21" s="1">
        <f ca="1">INT((TODAY()-C21)/365.25)</f>
        <v>0</v>
      </c>
      <c r="F21" s="10">
        <f ca="1">IF(E21&gt;VLOOKUP(A21,repayments,3),0,-PMT(VLOOKUP(A21,repayments,2),VLOOKUP(A21,repayments,3)*12,D21))</f>
        <v>521.11989764277166</v>
      </c>
      <c r="G21" s="4"/>
    </row>
    <row r="22" spans="1:7" x14ac:dyDescent="0.25">
      <c r="A22" s="1" t="s">
        <v>8</v>
      </c>
      <c r="B22" s="1" t="s">
        <v>32</v>
      </c>
      <c r="C22" s="4">
        <v>45469</v>
      </c>
      <c r="D22" s="5">
        <v>15775.78</v>
      </c>
      <c r="E22" s="1">
        <f ca="1">INT((TODAY()-C22)/365.25)</f>
        <v>0</v>
      </c>
      <c r="F22" s="10">
        <f ca="1">IF(E22&gt;VLOOKUP(A22,repayments,3),0,-PMT(VLOOKUP(A22,repayments,2),VLOOKUP(A22,repayments,3)*12,D22))</f>
        <v>1262.84343227924</v>
      </c>
      <c r="G22" s="4"/>
    </row>
    <row r="23" spans="1:7" x14ac:dyDescent="0.25">
      <c r="A23" s="1" t="s">
        <v>12</v>
      </c>
      <c r="B23" s="1" t="s">
        <v>57</v>
      </c>
      <c r="C23" s="4">
        <v>45464</v>
      </c>
      <c r="D23" s="5">
        <v>27553.42</v>
      </c>
      <c r="E23" s="1">
        <f ca="1">INT((TODAY()-C23)/365.25)</f>
        <v>0</v>
      </c>
      <c r="F23" s="10">
        <f ca="1">IF(E23&gt;VLOOKUP(A23,repayments,3),0,-PMT(VLOOKUP(A23,repayments,2),VLOOKUP(A23,repayments,3)*12,D23))</f>
        <v>1515.4382602508556</v>
      </c>
      <c r="G23" s="4"/>
    </row>
    <row r="24" spans="1:7" x14ac:dyDescent="0.25">
      <c r="A24" s="1" t="s">
        <v>3</v>
      </c>
      <c r="B24" s="1" t="s">
        <v>75</v>
      </c>
      <c r="C24" s="4">
        <v>45438</v>
      </c>
      <c r="D24" s="5">
        <v>35603.35</v>
      </c>
      <c r="E24" s="1">
        <f ca="1">INT((TODAY()-C24)/365.25)</f>
        <v>0</v>
      </c>
      <c r="F24" s="10">
        <f ca="1">IF(E24&gt;VLOOKUP(A24,repayments,3),0,-PMT(VLOOKUP(A24,repayments,2),VLOOKUP(A24,repayments,3)*12,D24))</f>
        <v>2202.9829696581023</v>
      </c>
      <c r="G24" s="4"/>
    </row>
    <row r="25" spans="1:7" x14ac:dyDescent="0.25">
      <c r="A25" s="1" t="s">
        <v>12</v>
      </c>
      <c r="B25" s="1" t="s">
        <v>73</v>
      </c>
      <c r="C25" s="4">
        <v>45382</v>
      </c>
      <c r="D25" s="5">
        <v>33623.56</v>
      </c>
      <c r="E25" s="1">
        <f ca="1">INT((TODAY()-C25)/365.25)</f>
        <v>0</v>
      </c>
      <c r="F25" s="10">
        <f ca="1">IF(E25&gt;VLOOKUP(A25,repayments,3),0,-PMT(VLOOKUP(A25,repayments,2),VLOOKUP(A25,repayments,3)*12,D25))</f>
        <v>1849.2959955548265</v>
      </c>
      <c r="G25" s="4"/>
    </row>
    <row r="26" spans="1:7" x14ac:dyDescent="0.25">
      <c r="A26" s="1" t="s">
        <v>8</v>
      </c>
      <c r="B26" s="1" t="s">
        <v>109</v>
      </c>
      <c r="C26" s="4">
        <v>45267</v>
      </c>
      <c r="D26" s="5">
        <v>57017.25</v>
      </c>
      <c r="E26" s="1">
        <f ca="1">INT((TODAY()-C26)/365.25)</f>
        <v>1</v>
      </c>
      <c r="F26" s="10">
        <f ca="1">IF(E26&gt;VLOOKUP(A26,repayments,3),0,-PMT(VLOOKUP(A26,repayments,2),VLOOKUP(A26,repayments,3)*12,D26))</f>
        <v>4564.2028279504084</v>
      </c>
      <c r="G26" s="4"/>
    </row>
    <row r="27" spans="1:7" x14ac:dyDescent="0.25">
      <c r="A27" s="1" t="s">
        <v>8</v>
      </c>
      <c r="B27" s="1" t="s">
        <v>136</v>
      </c>
      <c r="C27" s="4">
        <v>45250</v>
      </c>
      <c r="D27" s="5">
        <v>91793.96</v>
      </c>
      <c r="E27" s="1">
        <f ca="1">INT((TODAY()-C27)/365.25)</f>
        <v>1</v>
      </c>
      <c r="F27" s="10">
        <f ca="1">IF(E27&gt;VLOOKUP(A27,repayments,3),0,-PMT(VLOOKUP(A27,repayments,2),VLOOKUP(A27,repayments,3)*12,D27))</f>
        <v>7348.0613642497092</v>
      </c>
      <c r="G27" s="4"/>
    </row>
    <row r="28" spans="1:7" x14ac:dyDescent="0.25">
      <c r="A28" s="1" t="s">
        <v>5</v>
      </c>
      <c r="B28" s="1" t="s">
        <v>161</v>
      </c>
      <c r="C28" s="4">
        <v>45109</v>
      </c>
      <c r="D28" s="5">
        <v>365584.99</v>
      </c>
      <c r="E28" s="1">
        <f ca="1">INT((TODAY()-C28)/365.25)</f>
        <v>1</v>
      </c>
      <c r="F28" s="10">
        <f ca="1">IF(E28&gt;VLOOKUP(A28,repayments,3),0,-PMT(VLOOKUP(A28,repayments,2),VLOOKUP(A28,repayments,3)*12,D28))</f>
        <v>20107.176576244492</v>
      </c>
      <c r="G28" s="4"/>
    </row>
    <row r="29" spans="1:7" x14ac:dyDescent="0.25">
      <c r="A29" s="1" t="s">
        <v>12</v>
      </c>
      <c r="B29" s="1" t="s">
        <v>43</v>
      </c>
      <c r="C29" s="4">
        <v>45089</v>
      </c>
      <c r="D29" s="5">
        <v>20601.05</v>
      </c>
      <c r="E29" s="1">
        <f ca="1">INT((TODAY()-C29)/365.25)</f>
        <v>1</v>
      </c>
      <c r="F29" s="10">
        <f ca="1">IF(E29&gt;VLOOKUP(A29,repayments,3),0,-PMT(VLOOKUP(A29,repayments,2),VLOOKUP(A29,repayments,3)*12,D29))</f>
        <v>1133.0578698158301</v>
      </c>
      <c r="G29" s="4"/>
    </row>
    <row r="30" spans="1:7" x14ac:dyDescent="0.25">
      <c r="A30" s="1" t="s">
        <v>12</v>
      </c>
      <c r="B30" s="1" t="s">
        <v>63</v>
      </c>
      <c r="C30" s="4">
        <v>45083</v>
      </c>
      <c r="D30" s="5">
        <v>29779.68</v>
      </c>
      <c r="E30" s="1">
        <f ca="1">INT((TODAY()-C30)/365.25)</f>
        <v>1</v>
      </c>
      <c r="F30" s="10">
        <f ca="1">IF(E30&gt;VLOOKUP(A30,repayments,3),0,-PMT(VLOOKUP(A30,repayments,2),VLOOKUP(A30,repayments,3)*12,D30))</f>
        <v>1637.8825731987972</v>
      </c>
      <c r="G30" s="4"/>
    </row>
    <row r="31" spans="1:7" x14ac:dyDescent="0.25">
      <c r="A31" s="1" t="s">
        <v>8</v>
      </c>
      <c r="B31" s="1" t="s">
        <v>95</v>
      </c>
      <c r="C31" s="4">
        <v>45079</v>
      </c>
      <c r="D31" s="5">
        <v>45384.39</v>
      </c>
      <c r="E31" s="1">
        <f ca="1">INT((TODAY()-C31)/365.25)</f>
        <v>1</v>
      </c>
      <c r="F31" s="10">
        <f ca="1">IF(E31&gt;VLOOKUP(A31,repayments,3),0,-PMT(VLOOKUP(A31,repayments,2),VLOOKUP(A31,repayments,3)*12,D31))</f>
        <v>3632.9981046578755</v>
      </c>
      <c r="G31" s="4"/>
    </row>
    <row r="32" spans="1:7" x14ac:dyDescent="0.25">
      <c r="A32" s="1" t="s">
        <v>12</v>
      </c>
      <c r="B32" s="1" t="s">
        <v>67</v>
      </c>
      <c r="C32" s="4">
        <v>45068</v>
      </c>
      <c r="D32" s="5">
        <v>31640.03</v>
      </c>
      <c r="E32" s="1">
        <f ca="1">INT((TODAY()-C32)/365.25)</f>
        <v>1</v>
      </c>
      <c r="F32" s="10">
        <f ca="1">IF(E32&gt;VLOOKUP(A32,repayments,3),0,-PMT(VLOOKUP(A32,repayments,2),VLOOKUP(A32,repayments,3)*12,D32))</f>
        <v>1740.2018340186039</v>
      </c>
      <c r="G32" s="4"/>
    </row>
    <row r="33" spans="1:7" x14ac:dyDescent="0.25">
      <c r="A33" s="1" t="s">
        <v>5</v>
      </c>
      <c r="B33" s="1" t="s">
        <v>172</v>
      </c>
      <c r="C33" s="4">
        <v>45063</v>
      </c>
      <c r="D33" s="5">
        <v>621465.76</v>
      </c>
      <c r="E33" s="1">
        <f ca="1">INT((TODAY()-C33)/365.25)</f>
        <v>1</v>
      </c>
      <c r="F33" s="10">
        <f ca="1">IF(E33&gt;VLOOKUP(A33,repayments,3),0,-PMT(VLOOKUP(A33,repayments,2),VLOOKUP(A33,repayments,3)*12,D33))</f>
        <v>34180.620414448582</v>
      </c>
      <c r="G33" s="4"/>
    </row>
    <row r="34" spans="1:7" x14ac:dyDescent="0.25">
      <c r="A34" s="1" t="s">
        <v>5</v>
      </c>
      <c r="B34" s="1" t="s">
        <v>148</v>
      </c>
      <c r="C34" s="4">
        <v>45038</v>
      </c>
      <c r="D34" s="5">
        <v>184073.60000000001</v>
      </c>
      <c r="E34" s="1">
        <f ca="1">INT((TODAY()-C34)/365.25)</f>
        <v>1</v>
      </c>
      <c r="F34" s="10">
        <f ca="1">IF(E34&gt;VLOOKUP(A34,repayments,3),0,-PMT(VLOOKUP(A34,repayments,2),VLOOKUP(A34,repayments,3)*12,D34))</f>
        <v>10124.049070573161</v>
      </c>
      <c r="G34" s="4"/>
    </row>
    <row r="35" spans="1:7" x14ac:dyDescent="0.25">
      <c r="A35" s="1" t="s">
        <v>7</v>
      </c>
      <c r="B35" s="1" t="s">
        <v>156</v>
      </c>
      <c r="C35" s="4">
        <v>45025</v>
      </c>
      <c r="D35" s="5">
        <v>347067.63</v>
      </c>
      <c r="E35" s="1">
        <f ca="1">INT((TODAY()-C35)/365.25)</f>
        <v>1</v>
      </c>
      <c r="F35" s="10">
        <f ca="1">IF(E35&gt;VLOOKUP(A35,repayments,3),0,-PMT(VLOOKUP(A35,repayments,2),VLOOKUP(A35,repayments,3)*12,D35))</f>
        <v>62634.002979482801</v>
      </c>
      <c r="G35" s="4"/>
    </row>
    <row r="36" spans="1:7" x14ac:dyDescent="0.25">
      <c r="A36" s="1" t="s">
        <v>12</v>
      </c>
      <c r="B36" s="1" t="s">
        <v>70</v>
      </c>
      <c r="C36" s="4">
        <v>44950</v>
      </c>
      <c r="D36" s="5">
        <v>32723.599999999999</v>
      </c>
      <c r="E36" s="1">
        <f ca="1">INT((TODAY()-C36)/365.25)</f>
        <v>1</v>
      </c>
      <c r="F36" s="10">
        <f ca="1">IF(E36&gt;VLOOKUP(A36,repayments,3),0,-PMT(VLOOKUP(A36,repayments,2),VLOOKUP(A36,repayments,3)*12,D36))</f>
        <v>1799.7981903206537</v>
      </c>
      <c r="G36" s="4"/>
    </row>
    <row r="37" spans="1:7" x14ac:dyDescent="0.25">
      <c r="A37" s="1" t="s">
        <v>12</v>
      </c>
      <c r="B37" s="1" t="s">
        <v>52</v>
      </c>
      <c r="C37" s="4">
        <v>44944</v>
      </c>
      <c r="D37" s="5">
        <v>25839.79</v>
      </c>
      <c r="E37" s="1">
        <f ca="1">INT((TODAY()-C37)/365.25)</f>
        <v>1</v>
      </c>
      <c r="F37" s="10">
        <f ca="1">IF(E37&gt;VLOOKUP(A37,repayments,3),0,-PMT(VLOOKUP(A37,repayments,2),VLOOKUP(A37,repayments,3)*12,D37))</f>
        <v>1421.1886002843735</v>
      </c>
      <c r="G37" s="4"/>
    </row>
    <row r="38" spans="1:7" x14ac:dyDescent="0.25">
      <c r="A38" s="1" t="s">
        <v>7</v>
      </c>
      <c r="B38" s="1" t="s">
        <v>145</v>
      </c>
      <c r="C38" s="4">
        <v>44928</v>
      </c>
      <c r="D38" s="5">
        <v>156883.53</v>
      </c>
      <c r="E38" s="1">
        <f ca="1">INT((TODAY()-C38)/365.25)</f>
        <v>1</v>
      </c>
      <c r="F38" s="10">
        <f ca="1">IF(E38&gt;VLOOKUP(A38,repayments,3),0,-PMT(VLOOKUP(A38,repayments,2),VLOOKUP(A38,repayments,3)*12,D38))</f>
        <v>28312.186548344427</v>
      </c>
      <c r="G38" s="4"/>
    </row>
    <row r="39" spans="1:7" x14ac:dyDescent="0.25">
      <c r="A39" s="1" t="s">
        <v>8</v>
      </c>
      <c r="B39" s="1" t="s">
        <v>135</v>
      </c>
      <c r="C39" s="4">
        <v>44913</v>
      </c>
      <c r="D39" s="5">
        <v>90886.05</v>
      </c>
      <c r="E39" s="1">
        <f ca="1">INT((TODAY()-C39)/365.25)</f>
        <v>2</v>
      </c>
      <c r="F39" s="10">
        <f ca="1">IF(E39&gt;VLOOKUP(A39,repayments,3),0,-PMT(VLOOKUP(A39,repayments,2),VLOOKUP(A39,repayments,3)*12,D39))</f>
        <v>7275.3836151558044</v>
      </c>
      <c r="G39" s="4"/>
    </row>
    <row r="40" spans="1:7" x14ac:dyDescent="0.25">
      <c r="A40" s="1" t="s">
        <v>8</v>
      </c>
      <c r="B40" s="1" t="s">
        <v>84</v>
      </c>
      <c r="C40" s="4">
        <v>44899</v>
      </c>
      <c r="D40" s="5">
        <v>39863.08</v>
      </c>
      <c r="E40" s="1">
        <f ca="1">INT((TODAY()-C40)/365.25)</f>
        <v>2</v>
      </c>
      <c r="F40" s="10">
        <f ca="1">IF(E40&gt;VLOOKUP(A40,repayments,3),0,-PMT(VLOOKUP(A40,repayments,2),VLOOKUP(A40,repayments,3)*12,D40))</f>
        <v>3191.0199539054129</v>
      </c>
      <c r="G40" s="4"/>
    </row>
    <row r="41" spans="1:7" x14ac:dyDescent="0.25">
      <c r="A41" s="1" t="s">
        <v>8</v>
      </c>
      <c r="B41" s="1" t="s">
        <v>28</v>
      </c>
      <c r="C41" s="4">
        <v>44897</v>
      </c>
      <c r="D41" s="5">
        <v>13440.04</v>
      </c>
      <c r="E41" s="1">
        <f ca="1">INT((TODAY()-C41)/365.25)</f>
        <v>2</v>
      </c>
      <c r="F41" s="10">
        <f ca="1">IF(E41&gt;VLOOKUP(A41,repayments,3),0,-PMT(VLOOKUP(A41,repayments,2),VLOOKUP(A41,repayments,3)*12,D41))</f>
        <v>1075.8685937285052</v>
      </c>
      <c r="G41" s="4"/>
    </row>
    <row r="42" spans="1:7" x14ac:dyDescent="0.25">
      <c r="A42" s="1" t="s">
        <v>12</v>
      </c>
      <c r="B42" s="1" t="s">
        <v>66</v>
      </c>
      <c r="C42" s="4">
        <v>44875</v>
      </c>
      <c r="D42" s="5">
        <v>30981.79</v>
      </c>
      <c r="E42" s="1">
        <f ca="1">INT((TODAY()-C42)/365.25)</f>
        <v>2</v>
      </c>
      <c r="F42" s="10">
        <f ca="1">IF(E42&gt;VLOOKUP(A42,repayments,3),0,-PMT(VLOOKUP(A42,repayments,2),VLOOKUP(A42,repayments,3)*12,D42))</f>
        <v>1703.9986301902763</v>
      </c>
      <c r="G42" s="4"/>
    </row>
    <row r="43" spans="1:7" x14ac:dyDescent="0.25">
      <c r="A43" s="1" t="s">
        <v>12</v>
      </c>
      <c r="B43" s="1" t="s">
        <v>26</v>
      </c>
      <c r="C43" s="4">
        <v>44864</v>
      </c>
      <c r="D43" s="5">
        <v>12750.12</v>
      </c>
      <c r="E43" s="1">
        <f ca="1">INT((TODAY()-C43)/365.25)</f>
        <v>2</v>
      </c>
      <c r="F43" s="10">
        <f ca="1">IF(E43&gt;VLOOKUP(A43,repayments,3),0,-PMT(VLOOKUP(A43,repayments,2),VLOOKUP(A43,repayments,3)*12,D43))</f>
        <v>701.25667415477437</v>
      </c>
      <c r="G43" s="4"/>
    </row>
    <row r="44" spans="1:7" x14ac:dyDescent="0.25">
      <c r="A44" s="1" t="s">
        <v>12</v>
      </c>
      <c r="B44" s="1" t="s">
        <v>64</v>
      </c>
      <c r="C44" s="4">
        <v>44850</v>
      </c>
      <c r="D44" s="5">
        <v>30132.06</v>
      </c>
      <c r="E44" s="1">
        <f ca="1">INT((TODAY()-C44)/365.25)</f>
        <v>2</v>
      </c>
      <c r="F44" s="10">
        <f ca="1">IF(E44&gt;VLOOKUP(A44,repayments,3),0,-PMT(VLOOKUP(A44,repayments,2),VLOOKUP(A44,repayments,3)*12,D44))</f>
        <v>1657.2634752482418</v>
      </c>
      <c r="G44" s="4"/>
    </row>
    <row r="45" spans="1:7" x14ac:dyDescent="0.25">
      <c r="A45" s="1" t="s">
        <v>7</v>
      </c>
      <c r="B45" s="1" t="s">
        <v>170</v>
      </c>
      <c r="C45" s="4">
        <v>44838</v>
      </c>
      <c r="D45" s="5">
        <v>486492.53</v>
      </c>
      <c r="E45" s="1">
        <f ca="1">INT((TODAY()-C45)/365.25)</f>
        <v>2</v>
      </c>
      <c r="F45" s="10">
        <f ca="1">IF(E45&gt;VLOOKUP(A45,repayments,3),0,-PMT(VLOOKUP(A45,repayments,2),VLOOKUP(A45,repayments,3)*12,D45))</f>
        <v>87795.495573920634</v>
      </c>
      <c r="G45" s="4"/>
    </row>
    <row r="46" spans="1:7" x14ac:dyDescent="0.25">
      <c r="A46" s="1" t="s">
        <v>7</v>
      </c>
      <c r="B46" s="1" t="s">
        <v>143</v>
      </c>
      <c r="C46" s="4">
        <v>44835</v>
      </c>
      <c r="D46" s="5">
        <v>115202.41</v>
      </c>
      <c r="E46" s="1">
        <f ca="1">INT((TODAY()-C46)/365.25)</f>
        <v>2</v>
      </c>
      <c r="F46" s="10">
        <f ca="1">IF(E46&gt;VLOOKUP(A46,repayments,3),0,-PMT(VLOOKUP(A46,repayments,2),VLOOKUP(A46,repayments,3)*12,D46))</f>
        <v>20790.150009620891</v>
      </c>
      <c r="G46" s="4"/>
    </row>
    <row r="47" spans="1:7" x14ac:dyDescent="0.25">
      <c r="A47" s="1" t="s">
        <v>12</v>
      </c>
      <c r="B47" s="1" t="s">
        <v>38</v>
      </c>
      <c r="C47" s="4">
        <v>44822</v>
      </c>
      <c r="D47" s="5">
        <v>19154.650000000001</v>
      </c>
      <c r="E47" s="1">
        <f ca="1">INT((TODAY()-C47)/365.25)</f>
        <v>2</v>
      </c>
      <c r="F47" s="10">
        <f ca="1">IF(E47&gt;VLOOKUP(A47,repayments,3),0,-PMT(VLOOKUP(A47,repayments,2),VLOOKUP(A47,repayments,3)*12,D47))</f>
        <v>1053.5058614035593</v>
      </c>
      <c r="G47" s="4"/>
    </row>
    <row r="48" spans="1:7" x14ac:dyDescent="0.25">
      <c r="A48" s="1" t="s">
        <v>3</v>
      </c>
      <c r="B48" s="1" t="s">
        <v>122</v>
      </c>
      <c r="C48" s="4">
        <v>44795</v>
      </c>
      <c r="D48" s="5">
        <v>78809.16</v>
      </c>
      <c r="E48" s="1">
        <f ca="1">INT((TODAY()-C48)/365.25)</f>
        <v>2</v>
      </c>
      <c r="F48" s="10">
        <f ca="1">IF(E48&gt;VLOOKUP(A48,repayments,3),0,-PMT(VLOOKUP(A48,repayments,2),VLOOKUP(A48,repayments,3)*12,D48))</f>
        <v>4876.373637117309</v>
      </c>
      <c r="G48" s="4"/>
    </row>
    <row r="49" spans="1:7" x14ac:dyDescent="0.25">
      <c r="A49" s="1" t="s">
        <v>8</v>
      </c>
      <c r="B49" s="1" t="s">
        <v>80</v>
      </c>
      <c r="C49" s="4">
        <v>44758</v>
      </c>
      <c r="D49" s="5">
        <v>37966.36</v>
      </c>
      <c r="E49" s="1">
        <f ca="1">INT((TODAY()-C49)/365.25)</f>
        <v>2</v>
      </c>
      <c r="F49" s="10">
        <f ca="1">IF(E49&gt;VLOOKUP(A49,repayments,3),0,-PMT(VLOOKUP(A49,repayments,2),VLOOKUP(A49,repayments,3)*12,D49))</f>
        <v>3039.1884504949517</v>
      </c>
      <c r="G49" s="4"/>
    </row>
    <row r="50" spans="1:7" x14ac:dyDescent="0.25">
      <c r="A50" s="1" t="s">
        <v>5</v>
      </c>
      <c r="B50" s="1" t="s">
        <v>174</v>
      </c>
      <c r="C50" s="4">
        <v>44746</v>
      </c>
      <c r="D50" s="5">
        <v>657421.04</v>
      </c>
      <c r="E50" s="1">
        <f ca="1">INT((TODAY()-C50)/365.25)</f>
        <v>2</v>
      </c>
      <c r="F50" s="10">
        <f ca="1">IF(E50&gt;VLOOKUP(A50,repayments,3),0,-PMT(VLOOKUP(A50,repayments,2),VLOOKUP(A50,repayments,3)*12,D50))</f>
        <v>36158.161023564709</v>
      </c>
      <c r="G50" s="4"/>
    </row>
    <row r="51" spans="1:7" x14ac:dyDescent="0.25">
      <c r="A51" s="1" t="s">
        <v>5</v>
      </c>
      <c r="B51" s="1" t="s">
        <v>175</v>
      </c>
      <c r="C51" s="4">
        <v>44712</v>
      </c>
      <c r="D51" s="5">
        <v>760660.43</v>
      </c>
      <c r="E51" s="1">
        <f ca="1">INT((TODAY()-C51)/365.25)</f>
        <v>2</v>
      </c>
      <c r="F51" s="10">
        <f ca="1">IF(E51&gt;VLOOKUP(A51,repayments,3),0,-PMT(VLOOKUP(A51,repayments,2),VLOOKUP(A51,repayments,3)*12,D51))</f>
        <v>41836.328074005622</v>
      </c>
      <c r="G51" s="4"/>
    </row>
    <row r="52" spans="1:7" x14ac:dyDescent="0.25">
      <c r="A52" s="1" t="s">
        <v>12</v>
      </c>
      <c r="B52" s="1" t="s">
        <v>91</v>
      </c>
      <c r="C52" s="4">
        <v>44705</v>
      </c>
      <c r="D52" s="5">
        <v>44620.58</v>
      </c>
      <c r="E52" s="1">
        <f ca="1">INT((TODAY()-C52)/365.25)</f>
        <v>2</v>
      </c>
      <c r="F52" s="10">
        <f ca="1">IF(E52&gt;VLOOKUP(A52,repayments,3),0,-PMT(VLOOKUP(A52,repayments,2),VLOOKUP(A52,repayments,3)*12,D52))</f>
        <v>2454.132159513561</v>
      </c>
      <c r="G52" s="4"/>
    </row>
    <row r="53" spans="1:7" x14ac:dyDescent="0.25">
      <c r="A53" s="1" t="s">
        <v>3</v>
      </c>
      <c r="B53" s="1" t="s">
        <v>29</v>
      </c>
      <c r="C53" s="4">
        <v>44668</v>
      </c>
      <c r="D53" s="5">
        <v>13652.92</v>
      </c>
      <c r="E53" s="1">
        <f ca="1">INT((TODAY()-C53)/365.25)</f>
        <v>2</v>
      </c>
      <c r="F53" s="10">
        <f ca="1">IF(E53&gt;VLOOKUP(A53,repayments,3),0,-PMT(VLOOKUP(A53,repayments,2),VLOOKUP(A53,repayments,3)*12,D53))</f>
        <v>844.78427580844209</v>
      </c>
      <c r="G53" s="4"/>
    </row>
    <row r="54" spans="1:7" x14ac:dyDescent="0.25">
      <c r="A54" s="1" t="s">
        <v>7</v>
      </c>
      <c r="B54" s="1" t="s">
        <v>153</v>
      </c>
      <c r="C54" s="4">
        <v>44617</v>
      </c>
      <c r="D54" s="5">
        <v>275462.99</v>
      </c>
      <c r="E54" s="1">
        <f ca="1">INT((TODAY()-C54)/365.25)</f>
        <v>2</v>
      </c>
      <c r="F54" s="10">
        <f ca="1">IF(E54&gt;VLOOKUP(A54,repayments,3),0,-PMT(VLOOKUP(A54,repayments,2),VLOOKUP(A54,repayments,3)*12,D54))</f>
        <v>49711.78019798977</v>
      </c>
      <c r="G54" s="4"/>
    </row>
    <row r="55" spans="1:7" x14ac:dyDescent="0.25">
      <c r="A55" s="1" t="s">
        <v>3</v>
      </c>
      <c r="B55" s="1" t="s">
        <v>106</v>
      </c>
      <c r="C55" s="4">
        <v>44612</v>
      </c>
      <c r="D55" s="5">
        <v>53821.74</v>
      </c>
      <c r="E55" s="1">
        <f ca="1">INT((TODAY()-C55)/365.25)</f>
        <v>2</v>
      </c>
      <c r="F55" s="10">
        <f ca="1">IF(E55&gt;VLOOKUP(A55,repayments,3),0,-PMT(VLOOKUP(A55,repayments,2),VLOOKUP(A55,repayments,3)*12,D55))</f>
        <v>3330.2589957789442</v>
      </c>
      <c r="G55" s="4"/>
    </row>
    <row r="56" spans="1:7" x14ac:dyDescent="0.25">
      <c r="A56" s="1" t="s">
        <v>8</v>
      </c>
      <c r="B56" s="1" t="s">
        <v>114</v>
      </c>
      <c r="C56" s="4">
        <v>44550</v>
      </c>
      <c r="D56" s="5">
        <v>68828.84</v>
      </c>
      <c r="E56" s="1">
        <f ca="1">INT((TODAY()-C56)/365.25)</f>
        <v>2</v>
      </c>
      <c r="F56" s="10">
        <f ca="1">IF(E56&gt;VLOOKUP(A56,repayments,3),0,-PMT(VLOOKUP(A56,repayments,2),VLOOKUP(A56,repayments,3)*12,D56))</f>
        <v>5509.7147998640094</v>
      </c>
      <c r="G56" s="4"/>
    </row>
    <row r="57" spans="1:7" x14ac:dyDescent="0.25">
      <c r="A57" s="1" t="s">
        <v>12</v>
      </c>
      <c r="B57" s="1" t="s">
        <v>82</v>
      </c>
      <c r="C57" s="4">
        <v>44501</v>
      </c>
      <c r="D57" s="5">
        <v>39073.620000000003</v>
      </c>
      <c r="E57" s="1">
        <f ca="1">INT((TODAY()-C57)/365.25)</f>
        <v>3</v>
      </c>
      <c r="F57" s="10">
        <f ca="1">IF(E57&gt;VLOOKUP(A57,repayments,3),0,-PMT(VLOOKUP(A57,repayments,2),VLOOKUP(A57,repayments,3)*12,D57))</f>
        <v>2149.0493272524081</v>
      </c>
      <c r="G57" s="4"/>
    </row>
    <row r="58" spans="1:7" x14ac:dyDescent="0.25">
      <c r="A58" s="1" t="s">
        <v>3</v>
      </c>
      <c r="B58" s="1" t="s">
        <v>126</v>
      </c>
      <c r="C58" s="4">
        <v>44494</v>
      </c>
      <c r="D58" s="5">
        <v>81620.149999999994</v>
      </c>
      <c r="E58" s="1">
        <f ca="1">INT((TODAY()-C58)/365.25)</f>
        <v>3</v>
      </c>
      <c r="F58" s="10">
        <f ca="1">IF(E58&gt;VLOOKUP(A58,repayments,3),0,-PMT(VLOOKUP(A58,repayments,2),VLOOKUP(A58,repayments,3)*12,D58))</f>
        <v>5050.3056715432604</v>
      </c>
      <c r="G58" s="4"/>
    </row>
    <row r="59" spans="1:7" x14ac:dyDescent="0.25">
      <c r="A59" s="1" t="s">
        <v>12</v>
      </c>
      <c r="B59" s="1" t="s">
        <v>85</v>
      </c>
      <c r="C59" s="4">
        <v>44482</v>
      </c>
      <c r="D59" s="5">
        <v>40440.46</v>
      </c>
      <c r="E59" s="1">
        <f ca="1">INT((TODAY()-C59)/365.25)</f>
        <v>3</v>
      </c>
      <c r="F59" s="10">
        <f ca="1">IF(E59&gt;VLOOKUP(A59,repayments,3),0,-PMT(VLOOKUP(A59,repayments,2),VLOOKUP(A59,repayments,3)*12,D59))</f>
        <v>2224.2255352019579</v>
      </c>
      <c r="G59" s="4"/>
    </row>
    <row r="60" spans="1:7" x14ac:dyDescent="0.25">
      <c r="A60" s="1" t="s">
        <v>12</v>
      </c>
      <c r="B60" s="1" t="s">
        <v>96</v>
      </c>
      <c r="C60" s="4">
        <v>44459</v>
      </c>
      <c r="D60" s="5">
        <v>45938.53</v>
      </c>
      <c r="E60" s="1">
        <f ca="1">INT((TODAY()-C60)/365.25)</f>
        <v>3</v>
      </c>
      <c r="F60" s="10">
        <f ca="1">IF(E60&gt;VLOOKUP(A60,repayments,3),0,-PMT(VLOOKUP(A60,repayments,2),VLOOKUP(A60,repayments,3)*12,D60))</f>
        <v>2526.6194171787656</v>
      </c>
      <c r="G60" s="4"/>
    </row>
    <row r="61" spans="1:7" x14ac:dyDescent="0.25">
      <c r="A61" s="1" t="s">
        <v>3</v>
      </c>
      <c r="B61" s="1" t="s">
        <v>138</v>
      </c>
      <c r="C61" s="4">
        <v>44444</v>
      </c>
      <c r="D61" s="5">
        <v>95398.22</v>
      </c>
      <c r="E61" s="1">
        <f ca="1">INT((TODAY()-C61)/365.25)</f>
        <v>3</v>
      </c>
      <c r="F61" s="10">
        <f ca="1">IF(E61&gt;VLOOKUP(A61,repayments,3),0,-PMT(VLOOKUP(A61,repayments,2),VLOOKUP(A61,repayments,3)*12,D61))</f>
        <v>5902.8336938995053</v>
      </c>
      <c r="G61" s="4"/>
    </row>
    <row r="62" spans="1:7" x14ac:dyDescent="0.25">
      <c r="A62" s="1" t="s">
        <v>12</v>
      </c>
      <c r="B62" s="1" t="s">
        <v>100</v>
      </c>
      <c r="C62" s="4">
        <v>44405</v>
      </c>
      <c r="D62" s="5">
        <v>47719.21</v>
      </c>
      <c r="E62" s="1">
        <f ca="1">INT((TODAY()-C62)/365.25)</f>
        <v>3</v>
      </c>
      <c r="F62" s="10">
        <f ca="1">IF(E62&gt;VLOOKUP(A62,repayments,3),0,-PMT(VLOOKUP(A62,repayments,2),VLOOKUP(A62,repayments,3)*12,D62))</f>
        <v>2624.5568275352116</v>
      </c>
      <c r="G62" s="4"/>
    </row>
    <row r="63" spans="1:7" x14ac:dyDescent="0.25">
      <c r="A63" s="1" t="s">
        <v>12</v>
      </c>
      <c r="B63" s="1" t="s">
        <v>90</v>
      </c>
      <c r="C63" s="4">
        <v>44403</v>
      </c>
      <c r="D63" s="5">
        <v>44002.59</v>
      </c>
      <c r="E63" s="1">
        <f ca="1">INT((TODAY()-C63)/365.25)</f>
        <v>3</v>
      </c>
      <c r="F63" s="10">
        <f ca="1">IF(E63&gt;VLOOKUP(A63,repayments,3),0,-PMT(VLOOKUP(A63,repayments,2),VLOOKUP(A63,repayments,3)*12,D63))</f>
        <v>2420.1427059193265</v>
      </c>
      <c r="G63" s="4"/>
    </row>
    <row r="64" spans="1:7" x14ac:dyDescent="0.25">
      <c r="A64" s="1" t="s">
        <v>8</v>
      </c>
      <c r="B64" s="1" t="s">
        <v>93</v>
      </c>
      <c r="C64" s="4">
        <v>44382</v>
      </c>
      <c r="D64" s="5">
        <v>45096.04</v>
      </c>
      <c r="E64" s="1">
        <f ca="1">INT((TODAY()-C64)/365.25)</f>
        <v>3</v>
      </c>
      <c r="F64" s="10">
        <f ca="1">IF(E64&gt;VLOOKUP(A64,repayments,3),0,-PMT(VLOOKUP(A64,repayments,2),VLOOKUP(A64,repayments,3)*12,D64))</f>
        <v>3609.9158289353618</v>
      </c>
      <c r="G64" s="4"/>
    </row>
    <row r="65" spans="1:7" x14ac:dyDescent="0.25">
      <c r="A65" s="1" t="s">
        <v>8</v>
      </c>
      <c r="B65" s="1" t="s">
        <v>65</v>
      </c>
      <c r="C65" s="4">
        <v>44332</v>
      </c>
      <c r="D65" s="5">
        <v>30755.45</v>
      </c>
      <c r="E65" s="1">
        <f ca="1">INT((TODAY()-C65)/365.25)</f>
        <v>3</v>
      </c>
      <c r="F65" s="10">
        <f ca="1">IF(E65&gt;VLOOKUP(A65,repayments,3),0,-PMT(VLOOKUP(A65,repayments,2),VLOOKUP(A65,repayments,3)*12,D65))</f>
        <v>2461.9586504941472</v>
      </c>
      <c r="G65" s="4"/>
    </row>
    <row r="66" spans="1:7" x14ac:dyDescent="0.25">
      <c r="A66" s="1" t="s">
        <v>7</v>
      </c>
      <c r="B66" s="1" t="s">
        <v>146</v>
      </c>
      <c r="C66" s="4">
        <v>44329</v>
      </c>
      <c r="D66" s="5">
        <v>160969.44</v>
      </c>
      <c r="E66" s="1">
        <f ca="1">INT((TODAY()-C66)/365.25)</f>
        <v>3</v>
      </c>
      <c r="F66" s="10">
        <f ca="1">IF(E66&gt;VLOOKUP(A66,repayments,3),0,-PMT(VLOOKUP(A66,repayments,2),VLOOKUP(A66,repayments,3)*12,D66))</f>
        <v>29049.555513332311</v>
      </c>
      <c r="G66" s="4"/>
    </row>
    <row r="67" spans="1:7" x14ac:dyDescent="0.25">
      <c r="A67" s="1" t="s">
        <v>8</v>
      </c>
      <c r="B67" s="1" t="s">
        <v>112</v>
      </c>
      <c r="C67" s="4">
        <v>44296</v>
      </c>
      <c r="D67" s="5">
        <v>65978.61</v>
      </c>
      <c r="E67" s="1">
        <f ca="1">INT((TODAY()-C67)/365.25)</f>
        <v>3</v>
      </c>
      <c r="F67" s="10">
        <f ca="1">IF(E67&gt;VLOOKUP(A67,repayments,3),0,-PMT(VLOOKUP(A67,repayments,2),VLOOKUP(A67,repayments,3)*12,D67))</f>
        <v>5281.5552897804992</v>
      </c>
      <c r="G67" s="4"/>
    </row>
    <row r="68" spans="1:7" x14ac:dyDescent="0.25">
      <c r="A68" s="1" t="s">
        <v>8</v>
      </c>
      <c r="B68" s="1" t="s">
        <v>34</v>
      </c>
      <c r="C68" s="4">
        <v>44295</v>
      </c>
      <c r="D68" s="5">
        <v>16754.68</v>
      </c>
      <c r="E68" s="1">
        <f ca="1">INT((TODAY()-C68)/365.25)</f>
        <v>3</v>
      </c>
      <c r="F68" s="10">
        <f ca="1">IF(E68&gt;VLOOKUP(A68,repayments,3),0,-PMT(VLOOKUP(A68,repayments,2),VLOOKUP(A68,repayments,3)*12,D68))</f>
        <v>1341.2038959683985</v>
      </c>
      <c r="G68" s="4"/>
    </row>
    <row r="69" spans="1:7" x14ac:dyDescent="0.25">
      <c r="A69" s="1" t="s">
        <v>3</v>
      </c>
      <c r="B69" s="1" t="s">
        <v>40</v>
      </c>
      <c r="C69" s="4">
        <v>44281</v>
      </c>
      <c r="D69" s="5">
        <v>19465.36</v>
      </c>
      <c r="E69" s="1">
        <f ca="1">INT((TODAY()-C69)/365.25)</f>
        <v>3</v>
      </c>
      <c r="F69" s="10">
        <f ca="1">IF(E69&gt;VLOOKUP(A69,repayments,3),0,-PMT(VLOOKUP(A69,repayments,2),VLOOKUP(A69,repayments,3)*12,D69))</f>
        <v>1204.4331945803988</v>
      </c>
      <c r="G69" s="4"/>
    </row>
    <row r="70" spans="1:7" x14ac:dyDescent="0.25">
      <c r="A70" s="1" t="s">
        <v>12</v>
      </c>
      <c r="B70" s="1" t="s">
        <v>48</v>
      </c>
      <c r="C70" s="4">
        <v>44273</v>
      </c>
      <c r="D70" s="5">
        <v>22835.65</v>
      </c>
      <c r="E70" s="1">
        <f ca="1">INT((TODAY()-C70)/365.25)</f>
        <v>3</v>
      </c>
      <c r="F70" s="10">
        <f ca="1">IF(E70&gt;VLOOKUP(A70,repayments,3),0,-PMT(VLOOKUP(A70,repayments,2),VLOOKUP(A70,repayments,3)*12,D70))</f>
        <v>1255.9608828122773</v>
      </c>
      <c r="G70" s="4"/>
    </row>
    <row r="71" spans="1:7" x14ac:dyDescent="0.25">
      <c r="A71" s="1" t="s">
        <v>7</v>
      </c>
      <c r="B71" s="1" t="s">
        <v>154</v>
      </c>
      <c r="C71" s="4">
        <v>44249</v>
      </c>
      <c r="D71" s="5">
        <v>299383.09999999998</v>
      </c>
      <c r="E71" s="1">
        <f ca="1">INT((TODAY()-C71)/365.25)</f>
        <v>3</v>
      </c>
      <c r="F71" s="10">
        <f ca="1">IF(E71&gt;VLOOKUP(A71,repayments,3),0,-PMT(VLOOKUP(A71,repayments,2),VLOOKUP(A71,repayments,3)*12,D71))</f>
        <v>54028.553390031775</v>
      </c>
      <c r="G71" s="4"/>
    </row>
    <row r="72" spans="1:7" x14ac:dyDescent="0.25">
      <c r="A72" s="1" t="s">
        <v>7</v>
      </c>
      <c r="B72" s="1" t="s">
        <v>94</v>
      </c>
      <c r="C72" s="4">
        <v>44240</v>
      </c>
      <c r="D72" s="5">
        <v>45279.88</v>
      </c>
      <c r="E72" s="1">
        <f ca="1">INT((TODAY()-C72)/365.25)</f>
        <v>3</v>
      </c>
      <c r="F72" s="10">
        <f ca="1">IF(E72&gt;VLOOKUP(A72,repayments,3),0,-PMT(VLOOKUP(A72,repayments,2),VLOOKUP(A72,repayments,3)*12,D72))</f>
        <v>8171.4913569744995</v>
      </c>
      <c r="G72" s="4"/>
    </row>
    <row r="73" spans="1:7" x14ac:dyDescent="0.25">
      <c r="A73" s="1" t="s">
        <v>12</v>
      </c>
      <c r="B73" s="1" t="s">
        <v>102</v>
      </c>
      <c r="C73" s="4">
        <v>44219</v>
      </c>
      <c r="D73" s="5">
        <v>49647.22</v>
      </c>
      <c r="E73" s="1">
        <f ca="1">INT((TODAY()-C73)/365.25)</f>
        <v>3</v>
      </c>
      <c r="F73" s="10">
        <f ca="1">IF(E73&gt;VLOOKUP(A73,repayments,3),0,-PMT(VLOOKUP(A73,repayments,2),VLOOKUP(A73,repayments,3)*12,D73))</f>
        <v>2730.5973887485293</v>
      </c>
      <c r="G73" s="4"/>
    </row>
    <row r="74" spans="1:7" x14ac:dyDescent="0.25">
      <c r="A74" s="1" t="s">
        <v>7</v>
      </c>
      <c r="B74" s="1" t="s">
        <v>158</v>
      </c>
      <c r="C74" s="4">
        <v>44203</v>
      </c>
      <c r="D74" s="5">
        <v>358789.31</v>
      </c>
      <c r="E74" s="1">
        <f ca="1">INT((TODAY()-C74)/365.25)</f>
        <v>3</v>
      </c>
      <c r="F74" s="10">
        <f ca="1">IF(E74&gt;VLOOKUP(A74,repayments,3),0,-PMT(VLOOKUP(A74,repayments,2),VLOOKUP(A74,repayments,3)*12,D74))</f>
        <v>64749.370926774638</v>
      </c>
      <c r="G74" s="4"/>
    </row>
    <row r="75" spans="1:7" x14ac:dyDescent="0.25">
      <c r="A75" s="1" t="s">
        <v>8</v>
      </c>
      <c r="B75" s="1" t="s">
        <v>125</v>
      </c>
      <c r="C75" s="4">
        <v>44140</v>
      </c>
      <c r="D75" s="5">
        <v>80974</v>
      </c>
      <c r="E75" s="1">
        <f ca="1">INT((TODAY()-C75)/365.25)</f>
        <v>4</v>
      </c>
      <c r="F75" s="10">
        <f ca="1">IF(E75&gt;VLOOKUP(A75,repayments,3),0,-PMT(VLOOKUP(A75,repayments,2),VLOOKUP(A75,repayments,3)*12,D75))</f>
        <v>6481.9288862661115</v>
      </c>
      <c r="G75" s="4"/>
    </row>
    <row r="76" spans="1:7" x14ac:dyDescent="0.25">
      <c r="A76" s="1" t="s">
        <v>8</v>
      </c>
      <c r="B76" s="1" t="s">
        <v>116</v>
      </c>
      <c r="C76" s="4">
        <v>44128</v>
      </c>
      <c r="D76" s="5">
        <v>70446.98</v>
      </c>
      <c r="E76" s="1">
        <f ca="1">INT((TODAY()-C76)/365.25)</f>
        <v>4</v>
      </c>
      <c r="F76" s="10">
        <f ca="1">IF(E76&gt;VLOOKUP(A76,repayments,3),0,-PMT(VLOOKUP(A76,repayments,2),VLOOKUP(A76,repayments,3)*12,D76))</f>
        <v>5639.2461112481906</v>
      </c>
      <c r="G76" s="4"/>
    </row>
    <row r="77" spans="1:7" x14ac:dyDescent="0.25">
      <c r="A77" s="1" t="s">
        <v>8</v>
      </c>
      <c r="B77" s="1" t="s">
        <v>115</v>
      </c>
      <c r="C77" s="4">
        <v>44115</v>
      </c>
      <c r="D77" s="5">
        <v>69758.320000000007</v>
      </c>
      <c r="E77" s="1">
        <f ca="1">INT((TODAY()-C77)/365.25)</f>
        <v>4</v>
      </c>
      <c r="F77" s="10">
        <f ca="1">IF(E77&gt;VLOOKUP(A77,repayments,3),0,-PMT(VLOOKUP(A77,repayments,2),VLOOKUP(A77,repayments,3)*12,D77))</f>
        <v>5584.1192168522612</v>
      </c>
      <c r="G77" s="4"/>
    </row>
    <row r="78" spans="1:7" x14ac:dyDescent="0.25">
      <c r="A78" s="1" t="s">
        <v>3</v>
      </c>
      <c r="B78" s="1" t="s">
        <v>98</v>
      </c>
      <c r="C78" s="4">
        <v>44046</v>
      </c>
      <c r="D78" s="5">
        <v>47141.95</v>
      </c>
      <c r="E78" s="1">
        <f ca="1">INT((TODAY()-C78)/365.25)</f>
        <v>4</v>
      </c>
      <c r="F78" s="10">
        <f ca="1">IF(E78&gt;VLOOKUP(A78,repayments,3),0,-PMT(VLOOKUP(A78,repayments,2),VLOOKUP(A78,repayments,3)*12,D78))</f>
        <v>2916.9421699495629</v>
      </c>
      <c r="G78" s="4"/>
    </row>
    <row r="79" spans="1:7" x14ac:dyDescent="0.25">
      <c r="A79" s="1" t="s">
        <v>3</v>
      </c>
      <c r="B79" s="1" t="s">
        <v>45</v>
      </c>
      <c r="C79" s="4">
        <v>44038</v>
      </c>
      <c r="D79" s="5">
        <v>21293.02</v>
      </c>
      <c r="E79" s="1">
        <f ca="1">INT((TODAY()-C79)/365.25)</f>
        <v>4</v>
      </c>
      <c r="F79" s="10">
        <f ca="1">IF(E79&gt;VLOOKUP(A79,repayments,3),0,-PMT(VLOOKUP(A79,repayments,2),VLOOKUP(A79,repayments,3)*12,D79))</f>
        <v>1317.5209757674309</v>
      </c>
      <c r="G79" s="4"/>
    </row>
    <row r="80" spans="1:7" x14ac:dyDescent="0.25">
      <c r="A80" s="1" t="s">
        <v>8</v>
      </c>
      <c r="B80" s="1" t="s">
        <v>17</v>
      </c>
      <c r="C80" s="4">
        <v>43986</v>
      </c>
      <c r="D80" s="5">
        <v>9344.24</v>
      </c>
      <c r="E80" s="1">
        <f ca="1">INT((TODAY()-C80)/365.25)</f>
        <v>4</v>
      </c>
      <c r="F80" s="10">
        <f ca="1">IF(E80&gt;VLOOKUP(A80,repayments,3),0,-PMT(VLOOKUP(A80,repayments,2),VLOOKUP(A80,repayments,3)*12,D80))</f>
        <v>748.00181757358223</v>
      </c>
      <c r="G80" s="4"/>
    </row>
    <row r="81" spans="1:7" x14ac:dyDescent="0.25">
      <c r="A81" s="1" t="s">
        <v>8</v>
      </c>
      <c r="B81" s="1" t="s">
        <v>86</v>
      </c>
      <c r="C81" s="4">
        <v>43962</v>
      </c>
      <c r="D81" s="5">
        <v>41181.370000000003</v>
      </c>
      <c r="E81" s="1">
        <f ca="1">INT((TODAY()-C81)/365.25)</f>
        <v>4</v>
      </c>
      <c r="F81" s="10">
        <f ca="1">IF(E81&gt;VLOOKUP(A81,repayments,3),0,-PMT(VLOOKUP(A81,repayments,2),VLOOKUP(A81,repayments,3)*12,D81))</f>
        <v>3296.5484202214616</v>
      </c>
      <c r="G81" s="4"/>
    </row>
    <row r="82" spans="1:7" x14ac:dyDescent="0.25">
      <c r="A82" s="1" t="s">
        <v>3</v>
      </c>
      <c r="B82" s="1" t="s">
        <v>51</v>
      </c>
      <c r="C82" s="4">
        <v>43931</v>
      </c>
      <c r="D82" s="5">
        <v>24424.3</v>
      </c>
      <c r="E82" s="1">
        <f ca="1">INT((TODAY()-C82)/365.25)</f>
        <v>4</v>
      </c>
      <c r="F82" s="10">
        <f ca="1">IF(E82&gt;VLOOKUP(A82,repayments,3),0,-PMT(VLOOKUP(A82,repayments,2),VLOOKUP(A82,repayments,3)*12,D82))</f>
        <v>1511.2711850379355</v>
      </c>
      <c r="G82" s="4"/>
    </row>
    <row r="83" spans="1:7" x14ac:dyDescent="0.25">
      <c r="A83" s="1" t="s">
        <v>12</v>
      </c>
      <c r="B83" s="1" t="s">
        <v>79</v>
      </c>
      <c r="C83" s="4">
        <v>43908</v>
      </c>
      <c r="D83" s="5">
        <v>37528.07</v>
      </c>
      <c r="E83" s="1">
        <f ca="1">INT((TODAY()-C83)/365.25)</f>
        <v>4</v>
      </c>
      <c r="F83" s="10">
        <f ca="1">IF(E83&gt;VLOOKUP(A83,repayments,3),0,-PMT(VLOOKUP(A83,repayments,2),VLOOKUP(A83,repayments,3)*12,D83))</f>
        <v>2064.0440682634799</v>
      </c>
      <c r="G83" s="4"/>
    </row>
    <row r="84" spans="1:7" x14ac:dyDescent="0.25">
      <c r="A84" s="1" t="s">
        <v>8</v>
      </c>
      <c r="B84" s="1" t="s">
        <v>22</v>
      </c>
      <c r="C84" s="4">
        <v>43908</v>
      </c>
      <c r="D84" s="5">
        <v>12281.52</v>
      </c>
      <c r="E84" s="1">
        <f ca="1">INT((TODAY()-C84)/365.25)</f>
        <v>4</v>
      </c>
      <c r="F84" s="10">
        <f ca="1">IF(E84&gt;VLOOKUP(A84,repayments,3),0,-PMT(VLOOKUP(A84,repayments,2),VLOOKUP(A84,repayments,3)*12,D84))</f>
        <v>983.12963735587925</v>
      </c>
      <c r="G84" s="4"/>
    </row>
    <row r="85" spans="1:7" x14ac:dyDescent="0.25">
      <c r="A85" s="1" t="s">
        <v>3</v>
      </c>
      <c r="B85" s="1" t="s">
        <v>23</v>
      </c>
      <c r="C85" s="4">
        <v>43887</v>
      </c>
      <c r="D85" s="5">
        <v>12524.01</v>
      </c>
      <c r="E85" s="1">
        <f ca="1">INT((TODAY()-C85)/365.25)</f>
        <v>4</v>
      </c>
      <c r="F85" s="10">
        <f ca="1">IF(E85&gt;VLOOKUP(A85,repayments,3),0,-PMT(VLOOKUP(A85,repayments,2),VLOOKUP(A85,repayments,3)*12,D85))</f>
        <v>774.93215503113527</v>
      </c>
      <c r="G85" s="4"/>
    </row>
    <row r="86" spans="1:7" x14ac:dyDescent="0.25">
      <c r="A86" s="1" t="s">
        <v>8</v>
      </c>
      <c r="B86" s="1" t="s">
        <v>62</v>
      </c>
      <c r="C86" s="4">
        <v>43871</v>
      </c>
      <c r="D86" s="5">
        <v>29618.400000000001</v>
      </c>
      <c r="E86" s="1">
        <f ca="1">INT((TODAY()-C86)/365.25)</f>
        <v>4</v>
      </c>
      <c r="F86" s="10">
        <f ca="1">IF(E86&gt;VLOOKUP(A86,repayments,3),0,-PMT(VLOOKUP(A86,repayments,2),VLOOKUP(A86,repayments,3)*12,D86))</f>
        <v>2370.9383570650357</v>
      </c>
      <c r="G86" s="4"/>
    </row>
    <row r="87" spans="1:7" x14ac:dyDescent="0.25">
      <c r="A87" s="1" t="s">
        <v>5</v>
      </c>
      <c r="B87" s="1" t="s">
        <v>120</v>
      </c>
      <c r="C87" s="4">
        <v>43868</v>
      </c>
      <c r="D87" s="5">
        <v>75344.289999999994</v>
      </c>
      <c r="E87" s="1">
        <f ca="1">INT((TODAY()-C87)/365.25)</f>
        <v>4</v>
      </c>
      <c r="F87" s="10">
        <f ca="1">IF(E87&gt;VLOOKUP(A87,repayments,3),0,-PMT(VLOOKUP(A87,repayments,2),VLOOKUP(A87,repayments,3)*12,D87))</f>
        <v>4143.936388202842</v>
      </c>
      <c r="G87" s="4"/>
    </row>
    <row r="88" spans="1:7" x14ac:dyDescent="0.25">
      <c r="A88" s="1" t="s">
        <v>7</v>
      </c>
      <c r="B88" s="1" t="s">
        <v>16</v>
      </c>
      <c r="C88" s="4">
        <v>43836</v>
      </c>
      <c r="D88" s="5">
        <v>8548.6299999999992</v>
      </c>
      <c r="E88" s="1">
        <f ca="1">INT((TODAY()-C88)/365.25)</f>
        <v>4</v>
      </c>
      <c r="F88" s="10">
        <f ca="1">IF(E88&gt;VLOOKUP(A88,repayments,3),0,-PMT(VLOOKUP(A88,repayments,2),VLOOKUP(A88,repayments,3)*12,D88))</f>
        <v>0</v>
      </c>
      <c r="G88" s="4"/>
    </row>
    <row r="89" spans="1:7" x14ac:dyDescent="0.25">
      <c r="A89" s="1" t="s">
        <v>8</v>
      </c>
      <c r="B89" s="1" t="s">
        <v>58</v>
      </c>
      <c r="C89" s="4">
        <v>43829</v>
      </c>
      <c r="D89" s="5">
        <v>28413.08</v>
      </c>
      <c r="E89" s="1">
        <f ca="1">INT((TODAY()-C89)/365.25)</f>
        <v>4</v>
      </c>
      <c r="F89" s="10">
        <f ca="1">IF(E89&gt;VLOOKUP(A89,repayments,3),0,-PMT(VLOOKUP(A89,repayments,2),VLOOKUP(A89,repayments,3)*12,D89))</f>
        <v>2274.4530837032867</v>
      </c>
      <c r="G89" s="4"/>
    </row>
    <row r="90" spans="1:7" x14ac:dyDescent="0.25">
      <c r="A90" s="1" t="s">
        <v>8</v>
      </c>
      <c r="B90" s="1" t="s">
        <v>133</v>
      </c>
      <c r="C90" s="4">
        <v>43745</v>
      </c>
      <c r="D90" s="5">
        <v>89084.17</v>
      </c>
      <c r="E90" s="1">
        <f ca="1">INT((TODAY()-C90)/365.25)</f>
        <v>5</v>
      </c>
      <c r="F90" s="10">
        <f ca="1">IF(E90&gt;VLOOKUP(A90,repayments,3),0,-PMT(VLOOKUP(A90,repayments,2),VLOOKUP(A90,repayments,3)*12,D90))</f>
        <v>7131.1440071138995</v>
      </c>
      <c r="G90" s="4"/>
    </row>
    <row r="91" spans="1:7" x14ac:dyDescent="0.25">
      <c r="A91" s="1" t="s">
        <v>8</v>
      </c>
      <c r="B91" s="1" t="s">
        <v>9</v>
      </c>
      <c r="C91" s="4">
        <v>43743</v>
      </c>
      <c r="D91" s="5">
        <v>6312.1</v>
      </c>
      <c r="E91" s="1">
        <f ca="1">INT((TODAY()-C91)/365.25)</f>
        <v>5</v>
      </c>
      <c r="F91" s="10">
        <f ca="1">IF(E91&gt;VLOOKUP(A91,repayments,3),0,-PMT(VLOOKUP(A91,repayments,2),VLOOKUP(A91,repayments,3)*12,D91))</f>
        <v>505.28050143256263</v>
      </c>
      <c r="G91" s="4"/>
    </row>
    <row r="92" spans="1:7" x14ac:dyDescent="0.25">
      <c r="A92" s="1" t="s">
        <v>3</v>
      </c>
      <c r="B92" s="1" t="s">
        <v>134</v>
      </c>
      <c r="C92" s="4">
        <v>43725</v>
      </c>
      <c r="D92" s="5">
        <v>90454.3</v>
      </c>
      <c r="E92" s="1">
        <f ca="1">INT((TODAY()-C92)/365.25)</f>
        <v>5</v>
      </c>
      <c r="F92" s="10">
        <f ca="1">IF(E92&gt;VLOOKUP(A92,repayments,3),0,-PMT(VLOOKUP(A92,repayments,2),VLOOKUP(A92,repayments,3)*12,D92))</f>
        <v>5596.9250767791482</v>
      </c>
      <c r="G92" s="4"/>
    </row>
    <row r="93" spans="1:7" x14ac:dyDescent="0.25">
      <c r="A93" s="1" t="s">
        <v>12</v>
      </c>
      <c r="B93" s="1" t="s">
        <v>59</v>
      </c>
      <c r="C93" s="4">
        <v>43680</v>
      </c>
      <c r="D93" s="5">
        <v>29315.82</v>
      </c>
      <c r="E93" s="1">
        <f ca="1">INT((TODAY()-C93)/365.25)</f>
        <v>5</v>
      </c>
      <c r="F93" s="10">
        <f ca="1">IF(E93&gt;VLOOKUP(A93,repayments,3),0,-PMT(VLOOKUP(A93,repayments,2),VLOOKUP(A93,repayments,3)*12,D93))</f>
        <v>1612.3702705009848</v>
      </c>
      <c r="G93" s="4"/>
    </row>
    <row r="94" spans="1:7" x14ac:dyDescent="0.25">
      <c r="A94" s="1" t="s">
        <v>8</v>
      </c>
      <c r="B94" s="1" t="s">
        <v>14</v>
      </c>
      <c r="C94" s="4">
        <v>43679</v>
      </c>
      <c r="D94" s="5">
        <v>7619.63</v>
      </c>
      <c r="E94" s="1">
        <f ca="1">INT((TODAY()-C94)/365.25)</f>
        <v>5</v>
      </c>
      <c r="F94" s="10">
        <f ca="1">IF(E94&gt;VLOOKUP(A94,repayments,3),0,-PMT(VLOOKUP(A94,repayments,2),VLOOKUP(A94,repayments,3)*12,D94))</f>
        <v>609.94763503914646</v>
      </c>
      <c r="G94" s="4"/>
    </row>
    <row r="95" spans="1:7" x14ac:dyDescent="0.25">
      <c r="A95" s="1" t="s">
        <v>12</v>
      </c>
      <c r="B95" s="1" t="s">
        <v>71</v>
      </c>
      <c r="C95" s="4">
        <v>43633</v>
      </c>
      <c r="D95" s="5">
        <v>33118.699999999997</v>
      </c>
      <c r="E95" s="1">
        <f ca="1">INT((TODAY()-C95)/365.25)</f>
        <v>5</v>
      </c>
      <c r="F95" s="10">
        <f ca="1">IF(E95&gt;VLOOKUP(A95,repayments,3),0,-PMT(VLOOKUP(A95,repayments,2),VLOOKUP(A95,repayments,3)*12,D95))</f>
        <v>1821.5286926185577</v>
      </c>
      <c r="G95" s="4"/>
    </row>
    <row r="96" spans="1:7" x14ac:dyDescent="0.25">
      <c r="A96" s="1" t="s">
        <v>8</v>
      </c>
      <c r="B96" s="1" t="s">
        <v>35</v>
      </c>
      <c r="C96" s="4">
        <v>43601</v>
      </c>
      <c r="D96" s="5">
        <v>17623.990000000002</v>
      </c>
      <c r="E96" s="1">
        <f ca="1">INT((TODAY()-C96)/365.25)</f>
        <v>5</v>
      </c>
      <c r="F96" s="10">
        <f ca="1">IF(E96&gt;VLOOKUP(A96,repayments,3),0,-PMT(VLOOKUP(A96,repayments,2),VLOOKUP(A96,repayments,3)*12,D96))</f>
        <v>1410.7917340413601</v>
      </c>
      <c r="G96" s="4"/>
    </row>
    <row r="97" spans="1:7" x14ac:dyDescent="0.25">
      <c r="A97" s="1" t="s">
        <v>12</v>
      </c>
      <c r="B97" s="1" t="s">
        <v>99</v>
      </c>
      <c r="C97" s="4">
        <v>43595</v>
      </c>
      <c r="D97" s="5">
        <v>47318.61</v>
      </c>
      <c r="E97" s="1">
        <f ca="1">INT((TODAY()-C97)/365.25)</f>
        <v>5</v>
      </c>
      <c r="F97" s="10">
        <f ca="1">IF(E97&gt;VLOOKUP(A97,repayments,3),0,-PMT(VLOOKUP(A97,repayments,2),VLOOKUP(A97,repayments,3)*12,D97))</f>
        <v>2602.5238252053196</v>
      </c>
      <c r="G97" s="4"/>
    </row>
    <row r="98" spans="1:7" x14ac:dyDescent="0.25">
      <c r="A98" s="1" t="s">
        <v>8</v>
      </c>
      <c r="B98" s="1" t="s">
        <v>132</v>
      </c>
      <c r="C98" s="4">
        <v>43584</v>
      </c>
      <c r="D98" s="5">
        <v>88800.25</v>
      </c>
      <c r="E98" s="1">
        <f ca="1">INT((TODAY()-C98)/365.25)</f>
        <v>5</v>
      </c>
      <c r="F98" s="10">
        <f ca="1">IF(E98&gt;VLOOKUP(A98,repayments,3),0,-PMT(VLOOKUP(A98,repayments,2),VLOOKUP(A98,repayments,3)*12,D98))</f>
        <v>7108.4163507132198</v>
      </c>
      <c r="G98" s="4"/>
    </row>
    <row r="99" spans="1:7" x14ac:dyDescent="0.25">
      <c r="A99" s="1" t="s">
        <v>8</v>
      </c>
      <c r="B99" s="1" t="s">
        <v>105</v>
      </c>
      <c r="C99" s="4">
        <v>43581</v>
      </c>
      <c r="D99" s="5">
        <v>51949.24</v>
      </c>
      <c r="E99" s="1">
        <f ca="1">INT((TODAY()-C99)/365.25)</f>
        <v>5</v>
      </c>
      <c r="F99" s="10">
        <f ca="1">IF(E99&gt;VLOOKUP(A99,repayments,3),0,-PMT(VLOOKUP(A99,repayments,2),VLOOKUP(A99,repayments,3)*12,D99))</f>
        <v>4158.5111193169523</v>
      </c>
      <c r="G99" s="4"/>
    </row>
    <row r="100" spans="1:7" x14ac:dyDescent="0.25">
      <c r="A100" s="1" t="s">
        <v>12</v>
      </c>
      <c r="B100" s="1" t="s">
        <v>61</v>
      </c>
      <c r="C100" s="4">
        <v>43580</v>
      </c>
      <c r="D100" s="5">
        <v>29501.42</v>
      </c>
      <c r="E100" s="1">
        <f ca="1">INT((TODAY()-C100)/365.25)</f>
        <v>5</v>
      </c>
      <c r="F100" s="10">
        <f ca="1">IF(E100&gt;VLOOKUP(A100,repayments,3),0,-PMT(VLOOKUP(A100,repayments,2),VLOOKUP(A100,repayments,3)*12,D100))</f>
        <v>1622.5782715804355</v>
      </c>
      <c r="G100" s="4"/>
    </row>
    <row r="101" spans="1:7" x14ac:dyDescent="0.25">
      <c r="A101" s="1" t="s">
        <v>3</v>
      </c>
      <c r="B101" s="1" t="s">
        <v>21</v>
      </c>
      <c r="C101" s="4">
        <v>43578</v>
      </c>
      <c r="D101" s="5">
        <v>12222.67</v>
      </c>
      <c r="E101" s="1">
        <f ca="1">INT((TODAY()-C101)/365.25)</f>
        <v>5</v>
      </c>
      <c r="F101" s="10">
        <f ca="1">IF(E101&gt;VLOOKUP(A101,repayments,3),0,-PMT(VLOOKUP(A101,repayments,2),VLOOKUP(A101,repayments,3)*12,D101))</f>
        <v>756.2865251093225</v>
      </c>
      <c r="G101" s="4"/>
    </row>
    <row r="102" spans="1:7" x14ac:dyDescent="0.25">
      <c r="A102" s="1" t="s">
        <v>5</v>
      </c>
      <c r="B102" s="1" t="s">
        <v>162</v>
      </c>
      <c r="C102" s="4">
        <v>43569</v>
      </c>
      <c r="D102" s="5">
        <v>417744.24</v>
      </c>
      <c r="E102" s="1">
        <f ca="1">INT((TODAY()-C102)/365.25)</f>
        <v>5</v>
      </c>
      <c r="F102" s="10">
        <f ca="1">IF(E102&gt;VLOOKUP(A102,repayments,3),0,-PMT(VLOOKUP(A102,repayments,2),VLOOKUP(A102,repayments,3)*12,D102))</f>
        <v>22975.935629603002</v>
      </c>
      <c r="G102" s="4"/>
    </row>
    <row r="103" spans="1:7" x14ac:dyDescent="0.25">
      <c r="A103" s="1" t="s">
        <v>12</v>
      </c>
      <c r="B103" s="1" t="s">
        <v>30</v>
      </c>
      <c r="C103" s="4">
        <v>43546</v>
      </c>
      <c r="D103" s="5">
        <v>14521.13</v>
      </c>
      <c r="E103" s="1">
        <f ca="1">INT((TODAY()-C103)/365.25)</f>
        <v>5</v>
      </c>
      <c r="F103" s="10">
        <f ca="1">IF(E103&gt;VLOOKUP(A103,repayments,3),0,-PMT(VLOOKUP(A103,repayments,2),VLOOKUP(A103,repayments,3)*12,D103))</f>
        <v>798.66223445497906</v>
      </c>
      <c r="G103" s="4"/>
    </row>
    <row r="104" spans="1:7" x14ac:dyDescent="0.25">
      <c r="A104" s="1" t="s">
        <v>3</v>
      </c>
      <c r="B104" s="1" t="s">
        <v>97</v>
      </c>
      <c r="C104" s="4">
        <v>43545</v>
      </c>
      <c r="D104" s="5">
        <v>46494.39</v>
      </c>
      <c r="E104" s="1">
        <f ca="1">INT((TODAY()-C104)/365.25)</f>
        <v>5</v>
      </c>
      <c r="F104" s="10">
        <f ca="1">IF(E104&gt;VLOOKUP(A104,repayments,3),0,-PMT(VLOOKUP(A104,repayments,2),VLOOKUP(A104,repayments,3)*12,D104))</f>
        <v>2876.8739277242721</v>
      </c>
      <c r="G104" s="4"/>
    </row>
    <row r="105" spans="1:7" x14ac:dyDescent="0.25">
      <c r="A105" s="1" t="s">
        <v>8</v>
      </c>
      <c r="B105" s="1" t="s">
        <v>108</v>
      </c>
      <c r="C105" s="4">
        <v>43528</v>
      </c>
      <c r="D105" s="5">
        <v>55509.54</v>
      </c>
      <c r="E105" s="1">
        <f ca="1">INT((TODAY()-C105)/365.25)</f>
        <v>5</v>
      </c>
      <c r="F105" s="10">
        <f ca="1">IF(E105&gt;VLOOKUP(A105,repayments,3),0,-PMT(VLOOKUP(A105,repayments,2),VLOOKUP(A105,repayments,3)*12,D105))</f>
        <v>4443.5113837694089</v>
      </c>
      <c r="G105" s="4"/>
    </row>
    <row r="106" spans="1:7" x14ac:dyDescent="0.25">
      <c r="A106" s="1" t="s">
        <v>12</v>
      </c>
      <c r="B106" s="1" t="s">
        <v>53</v>
      </c>
      <c r="C106" s="4">
        <v>43504</v>
      </c>
      <c r="D106" s="5">
        <v>26287.07</v>
      </c>
      <c r="E106" s="1">
        <f ca="1">INT((TODAY()-C106)/365.25)</f>
        <v>5</v>
      </c>
      <c r="F106" s="10">
        <f ca="1">IF(E106&gt;VLOOKUP(A106,repayments,3),0,-PMT(VLOOKUP(A106,repayments,2),VLOOKUP(A106,repayments,3)*12,D106))</f>
        <v>1445.7890028857566</v>
      </c>
      <c r="G106" s="4"/>
    </row>
    <row r="107" spans="1:7" x14ac:dyDescent="0.25">
      <c r="A107" s="1" t="s">
        <v>3</v>
      </c>
      <c r="B107" s="1" t="s">
        <v>4</v>
      </c>
      <c r="C107" s="4">
        <v>43461</v>
      </c>
      <c r="D107" s="5">
        <v>3997.32</v>
      </c>
      <c r="E107" s="1">
        <f ca="1">INT((TODAY()-C107)/365.25)</f>
        <v>5</v>
      </c>
      <c r="F107" s="10">
        <f ca="1">IF(E107&gt;VLOOKUP(A107,repayments,3),0,-PMT(VLOOKUP(A107,repayments,2),VLOOKUP(A107,repayments,3)*12,D107))</f>
        <v>247.33705913274247</v>
      </c>
      <c r="G107" s="4"/>
    </row>
    <row r="108" spans="1:7" x14ac:dyDescent="0.25">
      <c r="A108" s="1" t="s">
        <v>3</v>
      </c>
      <c r="B108" s="1" t="s">
        <v>141</v>
      </c>
      <c r="C108" s="4">
        <v>43453</v>
      </c>
      <c r="D108" s="5">
        <v>97496.91</v>
      </c>
      <c r="E108" s="1">
        <f ca="1">INT((TODAY()-C108)/365.25)</f>
        <v>5</v>
      </c>
      <c r="F108" s="10">
        <f ca="1">IF(E108&gt;VLOOKUP(A108,repayments,3),0,-PMT(VLOOKUP(A108,repayments,2),VLOOKUP(A108,repayments,3)*12,D108))</f>
        <v>6032.6916518891821</v>
      </c>
      <c r="G108" s="4"/>
    </row>
    <row r="109" spans="1:7" x14ac:dyDescent="0.25">
      <c r="A109" s="1" t="s">
        <v>5</v>
      </c>
      <c r="B109" s="1" t="s">
        <v>168</v>
      </c>
      <c r="C109" s="4">
        <v>43452</v>
      </c>
      <c r="D109" s="5">
        <v>460192.38</v>
      </c>
      <c r="E109" s="1">
        <f ca="1">INT((TODAY()-C109)/365.25)</f>
        <v>6</v>
      </c>
      <c r="F109" s="10">
        <f ca="1">IF(E109&gt;VLOOKUP(A109,repayments,3),0,-PMT(VLOOKUP(A109,repayments,2),VLOOKUP(A109,repayments,3)*12,D109))</f>
        <v>25310.58357648164</v>
      </c>
      <c r="G109" s="4"/>
    </row>
    <row r="110" spans="1:7" x14ac:dyDescent="0.25">
      <c r="A110" s="1" t="s">
        <v>3</v>
      </c>
      <c r="B110" s="1" t="s">
        <v>81</v>
      </c>
      <c r="C110" s="4">
        <v>43383</v>
      </c>
      <c r="D110" s="5">
        <v>38333.599999999999</v>
      </c>
      <c r="E110" s="1">
        <f ca="1">INT((TODAY()-C110)/365.25)</f>
        <v>6</v>
      </c>
      <c r="F110" s="10">
        <f ca="1">IF(E110&gt;VLOOKUP(A110,repayments,3),0,-PMT(VLOOKUP(A110,repayments,2),VLOOKUP(A110,repayments,3)*12,D110))</f>
        <v>0</v>
      </c>
      <c r="G110" s="4"/>
    </row>
    <row r="111" spans="1:7" x14ac:dyDescent="0.25">
      <c r="A111" s="1" t="s">
        <v>7</v>
      </c>
      <c r="B111" s="1" t="s">
        <v>164</v>
      </c>
      <c r="C111" s="4">
        <v>43367</v>
      </c>
      <c r="D111" s="5">
        <v>426967.23</v>
      </c>
      <c r="E111" s="1">
        <f ca="1">INT((TODAY()-C111)/365.25)</f>
        <v>6</v>
      </c>
      <c r="F111" s="10">
        <f ca="1">IF(E111&gt;VLOOKUP(A111,repayments,3),0,-PMT(VLOOKUP(A111,repayments,2),VLOOKUP(A111,repayments,3)*12,D111))</f>
        <v>0</v>
      </c>
      <c r="G111" s="4"/>
    </row>
    <row r="112" spans="1:7" x14ac:dyDescent="0.25">
      <c r="A112" s="1" t="s">
        <v>12</v>
      </c>
      <c r="B112" s="1" t="s">
        <v>49</v>
      </c>
      <c r="C112" s="4">
        <v>43364</v>
      </c>
      <c r="D112" s="5">
        <v>23781.53</v>
      </c>
      <c r="E112" s="1">
        <f ca="1">INT((TODAY()-C112)/365.25)</f>
        <v>6</v>
      </c>
      <c r="F112" s="10">
        <f ca="1">IF(E112&gt;VLOOKUP(A112,repayments,3),0,-PMT(VLOOKUP(A112,repayments,2),VLOOKUP(A112,repayments,3)*12,D112))</f>
        <v>1307.9842883135209</v>
      </c>
      <c r="G112" s="4"/>
    </row>
    <row r="113" spans="1:7" x14ac:dyDescent="0.25">
      <c r="A113" s="1" t="s">
        <v>12</v>
      </c>
      <c r="B113" s="1" t="s">
        <v>19</v>
      </c>
      <c r="C113" s="4">
        <v>43355</v>
      </c>
      <c r="D113" s="5">
        <v>10910.15</v>
      </c>
      <c r="E113" s="1">
        <f ca="1">INT((TODAY()-C113)/365.25)</f>
        <v>6</v>
      </c>
      <c r="F113" s="10">
        <f ca="1">IF(E113&gt;VLOOKUP(A113,repayments,3),0,-PMT(VLOOKUP(A113,repayments,2),VLOOKUP(A113,repayments,3)*12,D113))</f>
        <v>600.0583134534977</v>
      </c>
      <c r="G113" s="4"/>
    </row>
    <row r="114" spans="1:7" x14ac:dyDescent="0.25">
      <c r="A114" s="1" t="s">
        <v>3</v>
      </c>
      <c r="B114" s="1" t="s">
        <v>103</v>
      </c>
      <c r="C114" s="4">
        <v>43347</v>
      </c>
      <c r="D114" s="5">
        <v>49946.41</v>
      </c>
      <c r="E114" s="1">
        <f ca="1">INT((TODAY()-C114)/365.25)</f>
        <v>6</v>
      </c>
      <c r="F114" s="10">
        <f ca="1">IF(E114&gt;VLOOKUP(A114,repayments,3),0,-PMT(VLOOKUP(A114,repayments,2),VLOOKUP(A114,repayments,3)*12,D114))</f>
        <v>0</v>
      </c>
      <c r="G114" s="4"/>
    </row>
    <row r="115" spans="1:7" x14ac:dyDescent="0.25">
      <c r="A115" s="1" t="s">
        <v>7</v>
      </c>
      <c r="B115" s="1" t="s">
        <v>167</v>
      </c>
      <c r="C115" s="4">
        <v>43316</v>
      </c>
      <c r="D115" s="5">
        <v>448821.88</v>
      </c>
      <c r="E115" s="1">
        <f ca="1">INT((TODAY()-C115)/365.25)</f>
        <v>6</v>
      </c>
      <c r="F115" s="10">
        <f ca="1">IF(E115&gt;VLOOKUP(A115,repayments,3),0,-PMT(VLOOKUP(A115,repayments,2),VLOOKUP(A115,repayments,3)*12,D115))</f>
        <v>0</v>
      </c>
      <c r="G115" s="4"/>
    </row>
    <row r="116" spans="1:7" x14ac:dyDescent="0.25">
      <c r="A116" s="1" t="s">
        <v>5</v>
      </c>
      <c r="B116" s="1" t="s">
        <v>160</v>
      </c>
      <c r="C116" s="4">
        <v>43316</v>
      </c>
      <c r="D116" s="5">
        <v>363731.43</v>
      </c>
      <c r="E116" s="1">
        <f ca="1">INT((TODAY()-C116)/365.25)</f>
        <v>6</v>
      </c>
      <c r="F116" s="10">
        <f ca="1">IF(E116&gt;VLOOKUP(A116,repayments,3),0,-PMT(VLOOKUP(A116,repayments,2),VLOOKUP(A116,repayments,3)*12,D116))</f>
        <v>20005.230765464177</v>
      </c>
      <c r="G116" s="4"/>
    </row>
    <row r="117" spans="1:7" x14ac:dyDescent="0.25">
      <c r="A117" s="1" t="s">
        <v>3</v>
      </c>
      <c r="B117" s="1" t="s">
        <v>6</v>
      </c>
      <c r="C117" s="4">
        <v>43300</v>
      </c>
      <c r="D117" s="5">
        <v>5875.18</v>
      </c>
      <c r="E117" s="1">
        <f ca="1">INT((TODAY()-C117)/365.25)</f>
        <v>6</v>
      </c>
      <c r="F117" s="10">
        <f ca="1">IF(E117&gt;VLOOKUP(A117,repayments,3),0,-PMT(VLOOKUP(A117,repayments,2),VLOOKUP(A117,repayments,3)*12,D117))</f>
        <v>0</v>
      </c>
      <c r="G117" s="4"/>
    </row>
    <row r="118" spans="1:7" x14ac:dyDescent="0.25">
      <c r="A118" s="1" t="s">
        <v>3</v>
      </c>
      <c r="B118" s="1" t="s">
        <v>119</v>
      </c>
      <c r="C118" s="4">
        <v>43293</v>
      </c>
      <c r="D118" s="5">
        <v>72853.33</v>
      </c>
      <c r="E118" s="1">
        <f ca="1">INT((TODAY()-C118)/365.25)</f>
        <v>6</v>
      </c>
      <c r="F118" s="10">
        <f ca="1">IF(E118&gt;VLOOKUP(A118,repayments,3),0,-PMT(VLOOKUP(A118,repayments,2),VLOOKUP(A118,repayments,3)*12,D118))</f>
        <v>0</v>
      </c>
      <c r="G118" s="4"/>
    </row>
    <row r="119" spans="1:7" x14ac:dyDescent="0.25">
      <c r="A119" s="1" t="s">
        <v>7</v>
      </c>
      <c r="B119" s="1" t="s">
        <v>152</v>
      </c>
      <c r="C119" s="4">
        <v>43279</v>
      </c>
      <c r="D119" s="5">
        <v>266870.95</v>
      </c>
      <c r="E119" s="1">
        <f ca="1">INT((TODAY()-C119)/365.25)</f>
        <v>6</v>
      </c>
      <c r="F119" s="10">
        <f ca="1">IF(E119&gt;VLOOKUP(A119,repayments,3),0,-PMT(VLOOKUP(A119,repayments,2),VLOOKUP(A119,repayments,3)*12,D119))</f>
        <v>0</v>
      </c>
      <c r="G119" s="4"/>
    </row>
    <row r="120" spans="1:7" x14ac:dyDescent="0.25">
      <c r="A120" s="1" t="s">
        <v>12</v>
      </c>
      <c r="B120" s="1" t="s">
        <v>88</v>
      </c>
      <c r="C120" s="4">
        <v>43204</v>
      </c>
      <c r="D120" s="5">
        <v>42629.16</v>
      </c>
      <c r="E120" s="1">
        <f ca="1">INT((TODAY()-C120)/365.25)</f>
        <v>6</v>
      </c>
      <c r="F120" s="10">
        <f ca="1">IF(E120&gt;VLOOKUP(A120,repayments,3),0,-PMT(VLOOKUP(A120,repayments,2),VLOOKUP(A120,repayments,3)*12,D120))</f>
        <v>2344.6040479314502</v>
      </c>
      <c r="G120" s="4"/>
    </row>
    <row r="121" spans="1:7" x14ac:dyDescent="0.25">
      <c r="A121" s="1" t="s">
        <v>12</v>
      </c>
      <c r="B121" s="1" t="s">
        <v>60</v>
      </c>
      <c r="C121" s="4">
        <v>43199</v>
      </c>
      <c r="D121" s="5">
        <v>29462.78</v>
      </c>
      <c r="E121" s="1">
        <f ca="1">INT((TODAY()-C121)/365.25)</f>
        <v>6</v>
      </c>
      <c r="F121" s="10">
        <f ca="1">IF(E121&gt;VLOOKUP(A121,repayments,3),0,-PMT(VLOOKUP(A121,repayments,2),VLOOKUP(A121,repayments,3)*12,D121))</f>
        <v>1620.4530713557049</v>
      </c>
      <c r="G121" s="4"/>
    </row>
    <row r="122" spans="1:7" x14ac:dyDescent="0.25">
      <c r="A122" s="1" t="s">
        <v>8</v>
      </c>
      <c r="B122" s="1" t="s">
        <v>33</v>
      </c>
      <c r="C122" s="4">
        <v>43196</v>
      </c>
      <c r="D122" s="5">
        <v>16446.52</v>
      </c>
      <c r="E122" s="1">
        <f ca="1">INT((TODAY()-C122)/365.25)</f>
        <v>6</v>
      </c>
      <c r="F122" s="10">
        <f ca="1">IF(E122&gt;VLOOKUP(A122,repayments,3),0,-PMT(VLOOKUP(A122,repayments,2),VLOOKUP(A122,repayments,3)*12,D122))</f>
        <v>1316.5358394861726</v>
      </c>
      <c r="G122" s="4"/>
    </row>
    <row r="123" spans="1:7" x14ac:dyDescent="0.25">
      <c r="A123" s="1" t="s">
        <v>3</v>
      </c>
      <c r="B123" s="1" t="s">
        <v>142</v>
      </c>
      <c r="C123" s="4">
        <v>43185</v>
      </c>
      <c r="D123" s="5">
        <v>98730.34</v>
      </c>
      <c r="E123" s="1">
        <f ca="1">INT((TODAY()-C123)/365.25)</f>
        <v>6</v>
      </c>
      <c r="F123" s="10">
        <f ca="1">IF(E123&gt;VLOOKUP(A123,repayments,3),0,-PMT(VLOOKUP(A123,repayments,2),VLOOKUP(A123,repayments,3)*12,D123))</f>
        <v>0</v>
      </c>
      <c r="G123" s="4"/>
    </row>
    <row r="124" spans="1:7" x14ac:dyDescent="0.25">
      <c r="A124" s="1" t="s">
        <v>8</v>
      </c>
      <c r="B124" s="1" t="s">
        <v>15</v>
      </c>
      <c r="C124" s="4">
        <v>43182</v>
      </c>
      <c r="D124" s="5">
        <v>8346.19</v>
      </c>
      <c r="E124" s="1">
        <f ca="1">INT((TODAY()-C124)/365.25)</f>
        <v>6</v>
      </c>
      <c r="F124" s="10">
        <f ca="1">IF(E124&gt;VLOOKUP(A124,repayments,3),0,-PMT(VLOOKUP(A124,repayments,2),VLOOKUP(A124,repayments,3)*12,D124))</f>
        <v>668.10840580019953</v>
      </c>
      <c r="G124" s="4"/>
    </row>
    <row r="125" spans="1:7" x14ac:dyDescent="0.25">
      <c r="A125" s="1" t="s">
        <v>12</v>
      </c>
      <c r="B125" s="1" t="s">
        <v>36</v>
      </c>
      <c r="C125" s="4">
        <v>43153</v>
      </c>
      <c r="D125" s="5">
        <v>18369.82</v>
      </c>
      <c r="E125" s="1">
        <f ca="1">INT((TODAY()-C125)/365.25)</f>
        <v>6</v>
      </c>
      <c r="F125" s="10">
        <f ca="1">IF(E125&gt;VLOOKUP(A125,repayments,3),0,-PMT(VLOOKUP(A125,repayments,2),VLOOKUP(A125,repayments,3)*12,D125))</f>
        <v>1010.3402068389832</v>
      </c>
      <c r="G125" s="4"/>
    </row>
    <row r="126" spans="1:7" x14ac:dyDescent="0.25">
      <c r="A126" s="1" t="s">
        <v>3</v>
      </c>
      <c r="B126" s="1" t="s">
        <v>83</v>
      </c>
      <c r="C126" s="4">
        <v>43152</v>
      </c>
      <c r="D126" s="5">
        <v>39610.46</v>
      </c>
      <c r="E126" s="1">
        <f ca="1">INT((TODAY()-C126)/365.25)</f>
        <v>6</v>
      </c>
      <c r="F126" s="10">
        <f ca="1">IF(E126&gt;VLOOKUP(A126,repayments,3),0,-PMT(VLOOKUP(A126,repayments,2),VLOOKUP(A126,repayments,3)*12,D126))</f>
        <v>0</v>
      </c>
      <c r="G126" s="4"/>
    </row>
    <row r="127" spans="1:7" x14ac:dyDescent="0.25">
      <c r="A127" s="1" t="s">
        <v>8</v>
      </c>
      <c r="B127" s="1" t="s">
        <v>131</v>
      </c>
      <c r="C127" s="4">
        <v>43121</v>
      </c>
      <c r="D127" s="5">
        <v>87593.43</v>
      </c>
      <c r="E127" s="1">
        <f ca="1">INT((TODAY()-C127)/365.25)</f>
        <v>6</v>
      </c>
      <c r="F127" s="10">
        <f ca="1">IF(E127&gt;VLOOKUP(A127,repayments,3),0,-PMT(VLOOKUP(A127,repayments,2),VLOOKUP(A127,repayments,3)*12,D127))</f>
        <v>7011.8110030889975</v>
      </c>
      <c r="G127" s="4"/>
    </row>
    <row r="128" spans="1:7" x14ac:dyDescent="0.25">
      <c r="A128" s="1" t="s">
        <v>3</v>
      </c>
      <c r="B128" s="1" t="s">
        <v>104</v>
      </c>
      <c r="C128" s="4">
        <v>43102</v>
      </c>
      <c r="D128" s="5">
        <v>51806.48</v>
      </c>
      <c r="E128" s="1">
        <f ca="1">INT((TODAY()-C128)/365.25)</f>
        <v>6</v>
      </c>
      <c r="F128" s="10">
        <f ca="1">IF(E128&gt;VLOOKUP(A128,repayments,3),0,-PMT(VLOOKUP(A128,repayments,2),VLOOKUP(A128,repayments,3)*12,D128))</f>
        <v>0</v>
      </c>
      <c r="G128" s="4"/>
    </row>
    <row r="129" spans="1:7" x14ac:dyDescent="0.25">
      <c r="A129" s="1" t="s">
        <v>5</v>
      </c>
      <c r="B129" s="1" t="s">
        <v>178</v>
      </c>
      <c r="C129" s="4">
        <v>43089</v>
      </c>
      <c r="D129" s="5">
        <v>998182.55</v>
      </c>
      <c r="E129" s="1">
        <f ca="1">INT((TODAY()-C129)/365.25)</f>
        <v>6</v>
      </c>
      <c r="F129" s="10">
        <f ca="1">IF(E129&gt;VLOOKUP(A129,repayments,3),0,-PMT(VLOOKUP(A129,repayments,2),VLOOKUP(A129,repayments,3)*12,D129))</f>
        <v>54900.046055435698</v>
      </c>
      <c r="G129" s="4"/>
    </row>
    <row r="130" spans="1:7" x14ac:dyDescent="0.25">
      <c r="A130" s="1" t="s">
        <v>12</v>
      </c>
      <c r="B130" s="1" t="s">
        <v>68</v>
      </c>
      <c r="C130" s="4">
        <v>43089</v>
      </c>
      <c r="D130" s="5">
        <v>31945.09</v>
      </c>
      <c r="E130" s="1">
        <f ca="1">INT((TODAY()-C130)/365.25)</f>
        <v>6</v>
      </c>
      <c r="F130" s="10">
        <f ca="1">IF(E130&gt;VLOOKUP(A130,repayments,3),0,-PMT(VLOOKUP(A130,repayments,2),VLOOKUP(A130,repayments,3)*12,D130))</f>
        <v>1756.980135792835</v>
      </c>
      <c r="G130" s="4"/>
    </row>
    <row r="131" spans="1:7" x14ac:dyDescent="0.25">
      <c r="A131" s="1" t="s">
        <v>7</v>
      </c>
      <c r="B131" s="1" t="s">
        <v>151</v>
      </c>
      <c r="C131" s="4">
        <v>43075</v>
      </c>
      <c r="D131" s="5">
        <v>259798.24</v>
      </c>
      <c r="E131" s="1">
        <f ca="1">INT((TODAY()-C131)/365.25)</f>
        <v>7</v>
      </c>
      <c r="F131" s="10">
        <f ca="1">IF(E131&gt;VLOOKUP(A131,repayments,3),0,-PMT(VLOOKUP(A131,repayments,2),VLOOKUP(A131,repayments,3)*12,D131))</f>
        <v>0</v>
      </c>
      <c r="G131" s="4"/>
    </row>
    <row r="132" spans="1:7" x14ac:dyDescent="0.25">
      <c r="A132" s="1" t="s">
        <v>8</v>
      </c>
      <c r="B132" s="1" t="s">
        <v>31</v>
      </c>
      <c r="C132" s="4">
        <v>43055</v>
      </c>
      <c r="D132" s="5">
        <v>14652.84</v>
      </c>
      <c r="E132" s="1">
        <f ca="1">INT((TODAY()-C132)/365.25)</f>
        <v>7</v>
      </c>
      <c r="F132" s="10">
        <f ca="1">IF(E132&gt;VLOOKUP(A132,repayments,3),0,-PMT(VLOOKUP(A132,repayments,2),VLOOKUP(A132,repayments,3)*12,D132))</f>
        <v>1172.9526374124475</v>
      </c>
      <c r="G132" s="4"/>
    </row>
    <row r="133" spans="1:7" x14ac:dyDescent="0.25">
      <c r="A133" s="1" t="s">
        <v>5</v>
      </c>
      <c r="B133" s="1" t="s">
        <v>177</v>
      </c>
      <c r="C133" s="4">
        <v>43049</v>
      </c>
      <c r="D133" s="5">
        <v>970763.06</v>
      </c>
      <c r="E133" s="1">
        <f ca="1">INT((TODAY()-C133)/365.25)</f>
        <v>7</v>
      </c>
      <c r="F133" s="10">
        <f ca="1">IF(E133&gt;VLOOKUP(A133,repayments,3),0,-PMT(VLOOKUP(A133,repayments,2),VLOOKUP(A133,repayments,3)*12,D133))</f>
        <v>53391.973945963779</v>
      </c>
      <c r="G133" s="4"/>
    </row>
    <row r="134" spans="1:7" x14ac:dyDescent="0.25">
      <c r="A134" s="1" t="s">
        <v>3</v>
      </c>
      <c r="B134" s="1" t="s">
        <v>74</v>
      </c>
      <c r="C134" s="4">
        <v>43039</v>
      </c>
      <c r="D134" s="5">
        <v>35413.81</v>
      </c>
      <c r="E134" s="1">
        <f ca="1">INT((TODAY()-C134)/365.25)</f>
        <v>7</v>
      </c>
      <c r="F134" s="10">
        <f ca="1">IF(E134&gt;VLOOKUP(A134,repayments,3),0,-PMT(VLOOKUP(A134,repayments,2),VLOOKUP(A134,repayments,3)*12,D134))</f>
        <v>0</v>
      </c>
      <c r="G134" s="4"/>
    </row>
    <row r="135" spans="1:7" x14ac:dyDescent="0.25">
      <c r="A135" s="1" t="s">
        <v>8</v>
      </c>
      <c r="B135" s="1" t="s">
        <v>55</v>
      </c>
      <c r="C135" s="4">
        <v>43023</v>
      </c>
      <c r="D135" s="5">
        <v>26663.26</v>
      </c>
      <c r="E135" s="1">
        <f ca="1">INT((TODAY()-C135)/365.25)</f>
        <v>7</v>
      </c>
      <c r="F135" s="10">
        <f ca="1">IF(E135&gt;VLOOKUP(A135,repayments,3),0,-PMT(VLOOKUP(A135,repayments,2),VLOOKUP(A135,repayments,3)*12,D135))</f>
        <v>2134.3808530642395</v>
      </c>
      <c r="G135" s="4"/>
    </row>
    <row r="136" spans="1:7" x14ac:dyDescent="0.25">
      <c r="A136" s="1" t="s">
        <v>12</v>
      </c>
      <c r="B136" s="1" t="s">
        <v>47</v>
      </c>
      <c r="C136" s="4">
        <v>42978</v>
      </c>
      <c r="D136" s="5">
        <v>22588.67</v>
      </c>
      <c r="E136" s="1">
        <f ca="1">INT((TODAY()-C136)/365.25)</f>
        <v>7</v>
      </c>
      <c r="F136" s="10">
        <f ca="1">IF(E136&gt;VLOOKUP(A136,repayments,3),0,-PMT(VLOOKUP(A136,repayments,2),VLOOKUP(A136,repayments,3)*12,D136))</f>
        <v>1242.3769813758402</v>
      </c>
      <c r="G136" s="4"/>
    </row>
    <row r="137" spans="1:7" x14ac:dyDescent="0.25">
      <c r="A137" s="1" t="s">
        <v>7</v>
      </c>
      <c r="B137" s="1" t="s">
        <v>169</v>
      </c>
      <c r="C137" s="4">
        <v>42965</v>
      </c>
      <c r="D137" s="5">
        <v>485345.4</v>
      </c>
      <c r="E137" s="1">
        <f ca="1">INT((TODAY()-C137)/365.25)</f>
        <v>7</v>
      </c>
      <c r="F137" s="10">
        <f ca="1">IF(E137&gt;VLOOKUP(A137,repayments,3),0,-PMT(VLOOKUP(A137,repayments,2),VLOOKUP(A137,repayments,3)*12,D137))</f>
        <v>0</v>
      </c>
      <c r="G137" s="4"/>
    </row>
    <row r="138" spans="1:7" x14ac:dyDescent="0.25">
      <c r="A138" s="1" t="s">
        <v>3</v>
      </c>
      <c r="B138" s="1" t="s">
        <v>20</v>
      </c>
      <c r="C138" s="4">
        <v>42939</v>
      </c>
      <c r="D138" s="5">
        <v>11545.96</v>
      </c>
      <c r="E138" s="1">
        <f ca="1">INT((TODAY()-C138)/365.25)</f>
        <v>7</v>
      </c>
      <c r="F138" s="10">
        <f ca="1">IF(E138&gt;VLOOKUP(A138,repayments,3),0,-PMT(VLOOKUP(A138,repayments,2),VLOOKUP(A138,repayments,3)*12,D138))</f>
        <v>0</v>
      </c>
      <c r="G138" s="4"/>
    </row>
    <row r="139" spans="1:7" x14ac:dyDescent="0.25">
      <c r="A139" s="1" t="s">
        <v>12</v>
      </c>
      <c r="B139" s="1" t="s">
        <v>54</v>
      </c>
      <c r="C139" s="4">
        <v>42937</v>
      </c>
      <c r="D139" s="5">
        <v>26593.33</v>
      </c>
      <c r="E139" s="1">
        <f ca="1">INT((TODAY()-C139)/365.25)</f>
        <v>7</v>
      </c>
      <c r="F139" s="10">
        <f ca="1">IF(E139&gt;VLOOKUP(A139,repayments,3),0,-PMT(VLOOKUP(A139,repayments,2),VLOOKUP(A139,repayments,3)*12,D139))</f>
        <v>1462.6333046669668</v>
      </c>
      <c r="G139" s="4"/>
    </row>
    <row r="140" spans="1:7" x14ac:dyDescent="0.25">
      <c r="A140" s="1" t="s">
        <v>12</v>
      </c>
      <c r="B140" s="1" t="s">
        <v>78</v>
      </c>
      <c r="C140" s="4">
        <v>42930</v>
      </c>
      <c r="D140" s="5">
        <v>37519.589999999997</v>
      </c>
      <c r="E140" s="1">
        <f ca="1">INT((TODAY()-C140)/365.25)</f>
        <v>7</v>
      </c>
      <c r="F140" s="10">
        <f ca="1">IF(E140&gt;VLOOKUP(A140,repayments,3),0,-PMT(VLOOKUP(A140,repayments,2),VLOOKUP(A140,repayments,3)*12,D140))</f>
        <v>2063.57766821416</v>
      </c>
      <c r="G140" s="4"/>
    </row>
    <row r="141" spans="1:7" x14ac:dyDescent="0.25">
      <c r="A141" s="1" t="s">
        <v>12</v>
      </c>
      <c r="B141" s="1" t="s">
        <v>44</v>
      </c>
      <c r="C141" s="4">
        <v>42906</v>
      </c>
      <c r="D141" s="5">
        <v>21188.080000000002</v>
      </c>
      <c r="E141" s="1">
        <f ca="1">INT((TODAY()-C141)/365.25)</f>
        <v>7</v>
      </c>
      <c r="F141" s="10">
        <f ca="1">IF(E141&gt;VLOOKUP(A141,repayments,3),0,-PMT(VLOOKUP(A141,repayments,2),VLOOKUP(A141,repayments,3)*12,D141))</f>
        <v>1165.3445232300003</v>
      </c>
      <c r="G141" s="4"/>
    </row>
    <row r="142" spans="1:7" x14ac:dyDescent="0.25">
      <c r="A142" s="1" t="s">
        <v>8</v>
      </c>
      <c r="B142" s="1" t="s">
        <v>137</v>
      </c>
      <c r="C142" s="4">
        <v>42851</v>
      </c>
      <c r="D142" s="5">
        <v>92779.73</v>
      </c>
      <c r="E142" s="1">
        <f ca="1">INT((TODAY()-C142)/365.25)</f>
        <v>7</v>
      </c>
      <c r="F142" s="10">
        <f ca="1">IF(E142&gt;VLOOKUP(A142,repayments,3),0,-PMT(VLOOKUP(A142,repayments,2),VLOOKUP(A142,repayments,3)*12,D142))</f>
        <v>7426.9717680609883</v>
      </c>
      <c r="G142" s="4"/>
    </row>
    <row r="143" spans="1:7" x14ac:dyDescent="0.25">
      <c r="A143" s="1" t="s">
        <v>5</v>
      </c>
      <c r="B143" s="1" t="s">
        <v>50</v>
      </c>
      <c r="C143" s="4">
        <v>42842</v>
      </c>
      <c r="D143" s="5">
        <v>23982</v>
      </c>
      <c r="E143" s="1">
        <f ca="1">INT((TODAY()-C143)/365.25)</f>
        <v>7</v>
      </c>
      <c r="F143" s="10">
        <f ca="1">IF(E143&gt;VLOOKUP(A143,repayments,3),0,-PMT(VLOOKUP(A143,repayments,2),VLOOKUP(A143,repayments,3)*12,D143))</f>
        <v>1319.0101394794558</v>
      </c>
      <c r="G143" s="4"/>
    </row>
    <row r="144" spans="1:7" x14ac:dyDescent="0.25">
      <c r="A144" s="1" t="s">
        <v>3</v>
      </c>
      <c r="B144" s="1" t="s">
        <v>127</v>
      </c>
      <c r="C144" s="4">
        <v>42816</v>
      </c>
      <c r="D144" s="5">
        <v>81714.13</v>
      </c>
      <c r="E144" s="1">
        <f ca="1">INT((TODAY()-C144)/365.25)</f>
        <v>7</v>
      </c>
      <c r="F144" s="10">
        <f ca="1">IF(E144&gt;VLOOKUP(A144,repayments,3),0,-PMT(VLOOKUP(A144,repayments,2),VLOOKUP(A144,repayments,3)*12,D144))</f>
        <v>0</v>
      </c>
      <c r="G144" s="4"/>
    </row>
    <row r="145" spans="1:7" x14ac:dyDescent="0.25">
      <c r="A145" s="1" t="s">
        <v>12</v>
      </c>
      <c r="B145" s="1" t="s">
        <v>39</v>
      </c>
      <c r="C145" s="4">
        <v>42809</v>
      </c>
      <c r="D145" s="5">
        <v>19361.490000000002</v>
      </c>
      <c r="E145" s="1">
        <f ca="1">INT((TODAY()-C145)/365.25)</f>
        <v>7</v>
      </c>
      <c r="F145" s="10">
        <f ca="1">IF(E145&gt;VLOOKUP(A145,repayments,3),0,-PMT(VLOOKUP(A145,repayments,2),VLOOKUP(A145,repayments,3)*12,D145))</f>
        <v>1064.8820626065419</v>
      </c>
      <c r="G145" s="4"/>
    </row>
    <row r="146" spans="1:7" x14ac:dyDescent="0.25">
      <c r="A146" s="1" t="s">
        <v>3</v>
      </c>
      <c r="B146" s="1" t="s">
        <v>101</v>
      </c>
      <c r="C146" s="4">
        <v>42762</v>
      </c>
      <c r="D146" s="5">
        <v>49554.79</v>
      </c>
      <c r="E146" s="1">
        <f ca="1">INT((TODAY()-C146)/365.25)</f>
        <v>7</v>
      </c>
      <c r="F146" s="10">
        <f ca="1">IF(E146&gt;VLOOKUP(A146,repayments,3),0,-PMT(VLOOKUP(A146,repayments,2),VLOOKUP(A146,repayments,3)*12,D146))</f>
        <v>0</v>
      </c>
      <c r="G146" s="4"/>
    </row>
    <row r="147" spans="1:7" x14ac:dyDescent="0.25">
      <c r="A147" s="1" t="s">
        <v>3</v>
      </c>
      <c r="B147" s="1" t="s">
        <v>118</v>
      </c>
      <c r="C147" s="4">
        <v>42702</v>
      </c>
      <c r="D147" s="5">
        <v>72218.77</v>
      </c>
      <c r="E147" s="1">
        <f ca="1">INT((TODAY()-C147)/365.25)</f>
        <v>8</v>
      </c>
      <c r="F147" s="10">
        <f ca="1">IF(E147&gt;VLOOKUP(A147,repayments,3),0,-PMT(VLOOKUP(A147,repayments,2),VLOOKUP(A147,repayments,3)*12,D147))</f>
        <v>0</v>
      </c>
      <c r="G147" s="4"/>
    </row>
    <row r="148" spans="1:7" x14ac:dyDescent="0.25">
      <c r="A148" s="1" t="s">
        <v>12</v>
      </c>
      <c r="B148" s="1" t="s">
        <v>46</v>
      </c>
      <c r="C148" s="4">
        <v>42701</v>
      </c>
      <c r="D148" s="5">
        <v>21517.3</v>
      </c>
      <c r="E148" s="1">
        <f ca="1">INT((TODAY()-C148)/365.25)</f>
        <v>8</v>
      </c>
      <c r="F148" s="10">
        <f ca="1">IF(E148&gt;VLOOKUP(A148,repayments,3),0,-PMT(VLOOKUP(A148,repayments,2),VLOOKUP(A148,repayments,3)*12,D148))</f>
        <v>1183.4516251447458</v>
      </c>
      <c r="G148" s="4"/>
    </row>
    <row r="149" spans="1:7" x14ac:dyDescent="0.25">
      <c r="A149" s="1" t="s">
        <v>7</v>
      </c>
      <c r="B149" s="1" t="s">
        <v>171</v>
      </c>
      <c r="C149" s="4">
        <v>42699</v>
      </c>
      <c r="D149" s="5">
        <v>493747.25</v>
      </c>
      <c r="E149" s="1">
        <f ca="1">INT((TODAY()-C149)/365.25)</f>
        <v>8</v>
      </c>
      <c r="F149" s="10">
        <f ca="1">IF(E149&gt;VLOOKUP(A149,repayments,3),0,-PMT(VLOOKUP(A149,repayments,2),VLOOKUP(A149,repayments,3)*12,D149))</f>
        <v>0</v>
      </c>
      <c r="G149" s="4"/>
    </row>
    <row r="150" spans="1:7" x14ac:dyDescent="0.25">
      <c r="A150" s="1" t="s">
        <v>8</v>
      </c>
      <c r="B150" s="1" t="s">
        <v>117</v>
      </c>
      <c r="C150" s="4">
        <v>42691</v>
      </c>
      <c r="D150" s="5">
        <v>71956.62</v>
      </c>
      <c r="E150" s="1">
        <f ca="1">INT((TODAY()-C150)/365.25)</f>
        <v>8</v>
      </c>
      <c r="F150" s="10">
        <f ca="1">IF(E150&gt;VLOOKUP(A150,repayments,3),0,-PMT(VLOOKUP(A150,repayments,2),VLOOKUP(A150,repayments,3)*12,D150))</f>
        <v>5760.0920509802372</v>
      </c>
      <c r="G150" s="4"/>
    </row>
    <row r="151" spans="1:7" x14ac:dyDescent="0.25">
      <c r="A151" s="1" t="s">
        <v>8</v>
      </c>
      <c r="B151" s="1" t="s">
        <v>113</v>
      </c>
      <c r="C151" s="4">
        <v>42684</v>
      </c>
      <c r="D151" s="5">
        <v>66739.72</v>
      </c>
      <c r="E151" s="1">
        <f ca="1">INT((TODAY()-C151)/365.25)</f>
        <v>8</v>
      </c>
      <c r="F151" s="10">
        <f ca="1">IF(E151&gt;VLOOKUP(A151,repayments,3),0,-PMT(VLOOKUP(A151,repayments,2),VLOOKUP(A151,repayments,3)*12,D151))</f>
        <v>5342.4817710538209</v>
      </c>
      <c r="G151" s="4"/>
    </row>
    <row r="152" spans="1:7" x14ac:dyDescent="0.25">
      <c r="A152" s="1" t="s">
        <v>12</v>
      </c>
      <c r="B152" s="1" t="s">
        <v>24</v>
      </c>
      <c r="C152" s="4">
        <v>42664</v>
      </c>
      <c r="D152" s="5">
        <v>12544.45</v>
      </c>
      <c r="E152" s="1">
        <f ca="1">INT((TODAY()-C152)/365.25)</f>
        <v>8</v>
      </c>
      <c r="F152" s="10">
        <f ca="1">IF(E152&gt;VLOOKUP(A152,repayments,3),0,-PMT(VLOOKUP(A152,repayments,2),VLOOKUP(A152,repayments,3)*12,D152))</f>
        <v>689.94482295859643</v>
      </c>
      <c r="G152" s="4"/>
    </row>
    <row r="153" spans="1:7" x14ac:dyDescent="0.25">
      <c r="A153" s="1" t="s">
        <v>8</v>
      </c>
      <c r="B153" s="1" t="s">
        <v>87</v>
      </c>
      <c r="C153" s="4">
        <v>42652</v>
      </c>
      <c r="D153" s="5">
        <v>42420.9</v>
      </c>
      <c r="E153" s="1">
        <f ca="1">INT((TODAY()-C153)/365.25)</f>
        <v>8</v>
      </c>
      <c r="F153" s="10">
        <f ca="1">IF(E153&gt;VLOOKUP(A153,repayments,3),0,-PMT(VLOOKUP(A153,repayments,2),VLOOKUP(A153,repayments,3)*12,D153))</f>
        <v>3395.772187262653</v>
      </c>
      <c r="G153" s="4"/>
    </row>
    <row r="154" spans="1:7" x14ac:dyDescent="0.25">
      <c r="A154" s="1" t="s">
        <v>8</v>
      </c>
      <c r="B154" s="1" t="s">
        <v>11</v>
      </c>
      <c r="C154" s="4">
        <v>42595</v>
      </c>
      <c r="D154" s="5">
        <v>6562.33</v>
      </c>
      <c r="E154" s="1">
        <f ca="1">INT((TODAY()-C154)/365.25)</f>
        <v>8</v>
      </c>
      <c r="F154" s="10">
        <f ca="1">IF(E154&gt;VLOOKUP(A154,repayments,3),0,-PMT(VLOOKUP(A154,repayments,2),VLOOKUP(A154,repayments,3)*12,D154))</f>
        <v>525.31128989812396</v>
      </c>
      <c r="G154" s="4"/>
    </row>
    <row r="155" spans="1:7" x14ac:dyDescent="0.25">
      <c r="A155" s="1" t="s">
        <v>7</v>
      </c>
      <c r="B155" s="1" t="s">
        <v>130</v>
      </c>
      <c r="C155" s="4">
        <v>42579</v>
      </c>
      <c r="D155" s="5">
        <v>84138.2</v>
      </c>
      <c r="E155" s="1">
        <f ca="1">INT((TODAY()-C155)/365.25)</f>
        <v>8</v>
      </c>
      <c r="F155" s="10">
        <f ca="1">IF(E155&gt;VLOOKUP(A155,repayments,3),0,-PMT(VLOOKUP(A155,repayments,2),VLOOKUP(A155,repayments,3)*12,D155))</f>
        <v>0</v>
      </c>
      <c r="G155" s="4"/>
    </row>
    <row r="156" spans="1:7" x14ac:dyDescent="0.25">
      <c r="A156" s="1" t="s">
        <v>5</v>
      </c>
      <c r="B156" s="1" t="s">
        <v>173</v>
      </c>
      <c r="C156" s="4">
        <v>42554</v>
      </c>
      <c r="D156" s="5">
        <v>626535.80000000005</v>
      </c>
      <c r="E156" s="1">
        <f ca="1">INT((TODAY()-C156)/365.25)</f>
        <v>8</v>
      </c>
      <c r="F156" s="10">
        <f ca="1">IF(E156&gt;VLOOKUP(A156,repayments,3),0,-PMT(VLOOKUP(A156,repayments,2),VLOOKUP(A156,repayments,3)*12,D156))</f>
        <v>34459.472643935966</v>
      </c>
      <c r="G156" s="4"/>
    </row>
    <row r="157" spans="1:7" x14ac:dyDescent="0.25">
      <c r="A157" s="1" t="s">
        <v>12</v>
      </c>
      <c r="B157" s="1" t="s">
        <v>107</v>
      </c>
      <c r="C157" s="4">
        <v>42543</v>
      </c>
      <c r="D157" s="5">
        <v>53922.16</v>
      </c>
      <c r="E157" s="1">
        <f ca="1">INT((TODAY()-C157)/365.25)</f>
        <v>8</v>
      </c>
      <c r="F157" s="10">
        <f ca="1">IF(E157&gt;VLOOKUP(A157,repayments,3),0,-PMT(VLOOKUP(A157,repayments,2),VLOOKUP(A157,repayments,3)*12,D157))</f>
        <v>2965.7191136116057</v>
      </c>
      <c r="G157" s="4"/>
    </row>
    <row r="158" spans="1:7" x14ac:dyDescent="0.25">
      <c r="A158" s="1" t="s">
        <v>8</v>
      </c>
      <c r="B158" s="1" t="s">
        <v>124</v>
      </c>
      <c r="C158" s="4">
        <v>42481</v>
      </c>
      <c r="D158" s="5">
        <v>80936.72</v>
      </c>
      <c r="E158" s="1">
        <f ca="1">INT((TODAY()-C158)/365.25)</f>
        <v>8</v>
      </c>
      <c r="F158" s="10">
        <f ca="1">IF(E158&gt;VLOOKUP(A158,repayments,3),0,-PMT(VLOOKUP(A158,repayments,2),VLOOKUP(A158,repayments,3)*12,D158))</f>
        <v>6478.9446405961435</v>
      </c>
      <c r="G158" s="4"/>
    </row>
    <row r="159" spans="1:7" x14ac:dyDescent="0.25">
      <c r="A159" s="1" t="s">
        <v>12</v>
      </c>
      <c r="B159" s="1" t="s">
        <v>72</v>
      </c>
      <c r="C159" s="4">
        <v>42466</v>
      </c>
      <c r="D159" s="5">
        <v>33513.29</v>
      </c>
      <c r="E159" s="1">
        <f ca="1">INT((TODAY()-C159)/365.25)</f>
        <v>8</v>
      </c>
      <c r="F159" s="10">
        <f ca="1">IF(E159&gt;VLOOKUP(A159,repayments,3),0,-PMT(VLOOKUP(A159,repayments,2),VLOOKUP(A159,repayments,3)*12,D159))</f>
        <v>1843.2311449134954</v>
      </c>
      <c r="G159" s="4"/>
    </row>
    <row r="160" spans="1:7" x14ac:dyDescent="0.25">
      <c r="A160" s="1" t="s">
        <v>5</v>
      </c>
      <c r="B160" s="1" t="s">
        <v>159</v>
      </c>
      <c r="C160" s="4">
        <v>42406</v>
      </c>
      <c r="D160" s="5">
        <v>362106.59</v>
      </c>
      <c r="E160" s="1">
        <f ca="1">INT((TODAY()-C160)/365.25)</f>
        <v>8</v>
      </c>
      <c r="F160" s="10">
        <f ca="1">IF(E160&gt;VLOOKUP(A160,repayments,3),0,-PMT(VLOOKUP(A160,repayments,2),VLOOKUP(A160,repayments,3)*12,D160))</f>
        <v>19915.864556014101</v>
      </c>
      <c r="G160" s="4"/>
    </row>
    <row r="161" spans="1:7" x14ac:dyDescent="0.25">
      <c r="A161" s="1" t="s">
        <v>3</v>
      </c>
      <c r="B161" s="1" t="s">
        <v>69</v>
      </c>
      <c r="C161" s="4">
        <v>42403</v>
      </c>
      <c r="D161" s="5">
        <v>32537.26</v>
      </c>
      <c r="E161" s="1">
        <f ca="1">INT((TODAY()-C161)/365.25)</f>
        <v>8</v>
      </c>
      <c r="F161" s="10">
        <f ca="1">IF(E161&gt;VLOOKUP(A161,repayments,3),0,-PMT(VLOOKUP(A161,repayments,2),VLOOKUP(A161,repayments,3)*12,D161))</f>
        <v>0</v>
      </c>
      <c r="G161" s="4"/>
    </row>
    <row r="162" spans="1:7" x14ac:dyDescent="0.25">
      <c r="A162" s="1" t="s">
        <v>3</v>
      </c>
      <c r="B162" s="1" t="s">
        <v>56</v>
      </c>
      <c r="C162" s="4">
        <v>42402</v>
      </c>
      <c r="D162" s="5">
        <v>27057.17</v>
      </c>
      <c r="E162" s="1">
        <f ca="1">INT((TODAY()-C162)/365.25)</f>
        <v>8</v>
      </c>
      <c r="F162" s="10">
        <f ca="1">IF(E162&gt;VLOOKUP(A162,repayments,3),0,-PMT(VLOOKUP(A162,repayments,2),VLOOKUP(A162,repayments,3)*12,D162))</f>
        <v>0</v>
      </c>
      <c r="G162" s="4"/>
    </row>
    <row r="163" spans="1:7" x14ac:dyDescent="0.25">
      <c r="A163" s="1" t="s">
        <v>5</v>
      </c>
      <c r="B163" s="1" t="s">
        <v>155</v>
      </c>
      <c r="C163" s="4">
        <v>42401</v>
      </c>
      <c r="D163" s="5">
        <v>308334.43</v>
      </c>
      <c r="E163" s="1">
        <f ca="1">INT((TODAY()-C163)/365.25)</f>
        <v>8</v>
      </c>
      <c r="F163" s="10">
        <f ca="1">IF(E163&gt;VLOOKUP(A163,repayments,3),0,-PMT(VLOOKUP(A163,repayments,2),VLOOKUP(A163,repayments,3)*12,D163))</f>
        <v>16958.395443274891</v>
      </c>
      <c r="G163" s="4"/>
    </row>
    <row r="164" spans="1:7" x14ac:dyDescent="0.25">
      <c r="A164" s="1" t="s">
        <v>7</v>
      </c>
      <c r="B164" s="1" t="s">
        <v>166</v>
      </c>
      <c r="C164" s="4">
        <v>42393</v>
      </c>
      <c r="D164" s="5">
        <v>445971.7</v>
      </c>
      <c r="E164" s="1">
        <f ca="1">INT((TODAY()-C164)/365.25)</f>
        <v>8</v>
      </c>
      <c r="F164" s="10">
        <f ca="1">IF(E164&gt;VLOOKUP(A164,repayments,3),0,-PMT(VLOOKUP(A164,repayments,2),VLOOKUP(A164,repayments,3)*12,D164))</f>
        <v>0</v>
      </c>
      <c r="G164" s="4"/>
    </row>
    <row r="165" spans="1:7" x14ac:dyDescent="0.25">
      <c r="A165" s="1" t="s">
        <v>7</v>
      </c>
      <c r="B165" s="1" t="s">
        <v>144</v>
      </c>
      <c r="C165" s="4">
        <v>42379</v>
      </c>
      <c r="D165" s="5">
        <v>140668.93</v>
      </c>
      <c r="E165" s="1">
        <f ca="1">INT((TODAY()-C165)/365.25)</f>
        <v>8</v>
      </c>
      <c r="F165" s="10">
        <f ca="1">IF(E165&gt;VLOOKUP(A165,repayments,3),0,-PMT(VLOOKUP(A165,repayments,2),VLOOKUP(A165,repayments,3)*12,D165))</f>
        <v>0</v>
      </c>
      <c r="G165" s="4"/>
    </row>
    <row r="166" spans="1:7" x14ac:dyDescent="0.25">
      <c r="A166" s="1" t="s">
        <v>8</v>
      </c>
      <c r="B166" s="1" t="s">
        <v>139</v>
      </c>
      <c r="C166" s="4">
        <v>42369</v>
      </c>
      <c r="D166" s="5">
        <v>96281.99</v>
      </c>
      <c r="E166" s="1">
        <f ca="1">INT((TODAY()-C166)/365.25)</f>
        <v>8</v>
      </c>
      <c r="F166" s="10">
        <f ca="1">IF(E166&gt;VLOOKUP(A166,repayments,3),0,-PMT(VLOOKUP(A166,repayments,2),VLOOKUP(A166,repayments,3)*12,D166))</f>
        <v>7707.325959050866</v>
      </c>
      <c r="G166" s="4"/>
    </row>
    <row r="167" spans="1:7" x14ac:dyDescent="0.25">
      <c r="A167" s="1" t="s">
        <v>8</v>
      </c>
      <c r="B167" s="1" t="s">
        <v>18</v>
      </c>
      <c r="C167" s="4">
        <v>42334</v>
      </c>
      <c r="D167" s="5">
        <v>10852.99</v>
      </c>
      <c r="E167" s="1">
        <f ca="1">INT((TODAY()-C167)/365.25)</f>
        <v>9</v>
      </c>
      <c r="F167" s="10">
        <f ca="1">IF(E167&gt;VLOOKUP(A167,repayments,3),0,-PMT(VLOOKUP(A167,repayments,2),VLOOKUP(A167,repayments,3)*12,D167))</f>
        <v>0</v>
      </c>
      <c r="G167" s="4"/>
    </row>
    <row r="168" spans="1:7" x14ac:dyDescent="0.25">
      <c r="A168" s="1" t="s">
        <v>12</v>
      </c>
      <c r="B168" s="1" t="s">
        <v>41</v>
      </c>
      <c r="C168" s="4">
        <v>42300</v>
      </c>
      <c r="D168" s="5">
        <v>19962.04</v>
      </c>
      <c r="E168" s="1">
        <f ca="1">INT((TODAY()-C168)/365.25)</f>
        <v>9</v>
      </c>
      <c r="F168" s="10">
        <f ca="1">IF(E168&gt;VLOOKUP(A168,repayments,3),0,-PMT(VLOOKUP(A168,repayments,2),VLOOKUP(A168,repayments,3)*12,D168))</f>
        <v>1097.9123160993443</v>
      </c>
      <c r="G168" s="4"/>
    </row>
    <row r="169" spans="1:7" x14ac:dyDescent="0.25">
      <c r="A169" s="1" t="s">
        <v>12</v>
      </c>
      <c r="B169" s="1" t="s">
        <v>37</v>
      </c>
      <c r="C169" s="4">
        <v>42276</v>
      </c>
      <c r="D169" s="5">
        <v>18977.39</v>
      </c>
      <c r="E169" s="1">
        <f ca="1">INT((TODAY()-C169)/365.25)</f>
        <v>9</v>
      </c>
      <c r="F169" s="10">
        <f ca="1">IF(E169&gt;VLOOKUP(A169,repayments,3),0,-PMT(VLOOKUP(A169,repayments,2),VLOOKUP(A169,repayments,3)*12,D169))</f>
        <v>1043.7565603726141</v>
      </c>
      <c r="G169" s="4"/>
    </row>
    <row r="170" spans="1:7" x14ac:dyDescent="0.25">
      <c r="A170" s="1" t="s">
        <v>7</v>
      </c>
      <c r="B170" s="1" t="s">
        <v>149</v>
      </c>
      <c r="C170" s="4">
        <v>42252</v>
      </c>
      <c r="D170" s="5">
        <v>191849.52</v>
      </c>
      <c r="E170" s="1">
        <f ca="1">INT((TODAY()-C170)/365.25)</f>
        <v>9</v>
      </c>
      <c r="F170" s="10">
        <f ca="1">IF(E170&gt;VLOOKUP(A170,repayments,3),0,-PMT(VLOOKUP(A170,repayments,2),VLOOKUP(A170,repayments,3)*12,D170))</f>
        <v>0</v>
      </c>
      <c r="G170" s="4"/>
    </row>
    <row r="171" spans="1:7" x14ac:dyDescent="0.25">
      <c r="A171" s="1" t="s">
        <v>8</v>
      </c>
      <c r="B171" s="1" t="s">
        <v>27</v>
      </c>
      <c r="C171" s="4">
        <v>42208</v>
      </c>
      <c r="D171" s="5">
        <v>12983.36</v>
      </c>
      <c r="E171" s="1">
        <f ca="1">INT((TODAY()-C171)/365.25)</f>
        <v>9</v>
      </c>
      <c r="F171" s="10">
        <f ca="1">IF(E171&gt;VLOOKUP(A171,repayments,3),0,-PMT(VLOOKUP(A171,repayments,2),VLOOKUP(A171,repayments,3)*12,D171))</f>
        <v>0</v>
      </c>
      <c r="G171" s="4"/>
    </row>
    <row r="172" spans="1:7" x14ac:dyDescent="0.25">
      <c r="A172" s="1" t="s">
        <v>8</v>
      </c>
      <c r="B172" s="1" t="s">
        <v>111</v>
      </c>
      <c r="C172" s="4">
        <v>42176</v>
      </c>
      <c r="D172" s="5">
        <v>63392.24</v>
      </c>
      <c r="E172" s="1">
        <f ca="1">INT((TODAY()-C172)/365.25)</f>
        <v>9</v>
      </c>
      <c r="F172" s="10">
        <f ca="1">IF(E172&gt;VLOOKUP(A172,repayments,3),0,-PMT(VLOOKUP(A172,repayments,2),VLOOKUP(A172,repayments,3)*12,D172))</f>
        <v>0</v>
      </c>
      <c r="G172" s="4"/>
    </row>
    <row r="173" spans="1:7" x14ac:dyDescent="0.25">
      <c r="A173" s="1" t="s">
        <v>12</v>
      </c>
      <c r="B173" s="1" t="s">
        <v>89</v>
      </c>
      <c r="C173" s="4">
        <v>42166</v>
      </c>
      <c r="D173" s="5">
        <v>43332.7</v>
      </c>
      <c r="E173" s="1">
        <f ca="1">INT((TODAY()-C173)/365.25)</f>
        <v>9</v>
      </c>
      <c r="F173" s="10">
        <f ca="1">IF(E173&gt;VLOOKUP(A173,repayments,3),0,-PMT(VLOOKUP(A173,repayments,2),VLOOKUP(A173,repayments,3)*12,D173))</f>
        <v>2383.2987520232427</v>
      </c>
      <c r="G173" s="4"/>
    </row>
    <row r="174" spans="1:7" x14ac:dyDescent="0.25">
      <c r="A174" s="1" t="s">
        <v>7</v>
      </c>
      <c r="B174" s="1" t="s">
        <v>165</v>
      </c>
      <c r="C174" s="4">
        <v>42150</v>
      </c>
      <c r="D174" s="5">
        <v>427658.59</v>
      </c>
      <c r="E174" s="1">
        <f ca="1">INT((TODAY()-C174)/365.25)</f>
        <v>9</v>
      </c>
      <c r="F174" s="10">
        <f ca="1">IF(E174&gt;VLOOKUP(A174,repayments,3),0,-PMT(VLOOKUP(A174,repayments,2),VLOOKUP(A174,repayments,3)*12,D174))</f>
        <v>0</v>
      </c>
      <c r="G174" s="4"/>
    </row>
    <row r="175" spans="1:7" x14ac:dyDescent="0.25">
      <c r="A175" s="1" t="s">
        <v>3</v>
      </c>
      <c r="B175" s="1" t="s">
        <v>25</v>
      </c>
      <c r="C175" s="4">
        <v>42108</v>
      </c>
      <c r="D175" s="5">
        <v>12611.86</v>
      </c>
      <c r="E175" s="1">
        <f ca="1">INT((TODAY()-C175)/365.25)</f>
        <v>9</v>
      </c>
      <c r="F175" s="10">
        <f ca="1">IF(E175&gt;VLOOKUP(A175,repayments,3),0,-PMT(VLOOKUP(A175,repayments,2),VLOOKUP(A175,repayments,3)*12,D175))</f>
        <v>0</v>
      </c>
      <c r="G175" s="4"/>
    </row>
    <row r="176" spans="1:7" x14ac:dyDescent="0.25">
      <c r="A176" s="1" t="s">
        <v>5</v>
      </c>
      <c r="B176" s="1" t="s">
        <v>147</v>
      </c>
      <c r="C176" s="4">
        <v>42051</v>
      </c>
      <c r="D176" s="5">
        <v>167597.26999999999</v>
      </c>
      <c r="E176" s="1">
        <f ca="1">INT((TODAY()-C176)/365.25)</f>
        <v>9</v>
      </c>
      <c r="F176" s="10">
        <f ca="1">IF(E176&gt;VLOOKUP(A176,repayments,3),0,-PMT(VLOOKUP(A176,repayments,2),VLOOKUP(A176,repayments,3)*12,D176))</f>
        <v>9217.8508247467253</v>
      </c>
      <c r="G176" s="4"/>
    </row>
    <row r="177" spans="1:7" x14ac:dyDescent="0.25">
      <c r="A177" s="1" t="s">
        <v>5</v>
      </c>
      <c r="B177" s="1" t="s">
        <v>176</v>
      </c>
      <c r="C177" s="4">
        <v>42016</v>
      </c>
      <c r="D177" s="5">
        <v>877482.89</v>
      </c>
      <c r="E177" s="1">
        <f ca="1">INT((TODAY()-C177)/365.25)</f>
        <v>9</v>
      </c>
      <c r="F177" s="10">
        <f ca="1">IF(E177&gt;VLOOKUP(A177,repayments,3),0,-PMT(VLOOKUP(A177,repayments,2),VLOOKUP(A177,repayments,3)*12,D177))</f>
        <v>48261.564053445742</v>
      </c>
      <c r="G177" s="4"/>
    </row>
    <row r="178" spans="1:7" x14ac:dyDescent="0.25">
      <c r="A178" s="1" t="s">
        <v>8</v>
      </c>
      <c r="B178" s="1" t="s">
        <v>129</v>
      </c>
      <c r="C178" s="4">
        <v>42015</v>
      </c>
      <c r="D178" s="5">
        <v>82290.06</v>
      </c>
      <c r="E178" s="1">
        <f ca="1">INT((TODAY()-C178)/365.25)</f>
        <v>9</v>
      </c>
      <c r="F178" s="10">
        <f ca="1">IF(E178&gt;VLOOKUP(A178,repayments,3),0,-PMT(VLOOKUP(A178,repayments,2),VLOOKUP(A178,repayments,3)*12,D178))</f>
        <v>0</v>
      </c>
      <c r="G178" s="4"/>
    </row>
    <row r="179" spans="1:7" x14ac:dyDescent="0.25">
      <c r="A179" s="1" t="s">
        <v>7</v>
      </c>
      <c r="B179" s="1" t="s">
        <v>110</v>
      </c>
      <c r="C179" s="4">
        <v>41906</v>
      </c>
      <c r="D179" s="5">
        <v>61761.05</v>
      </c>
      <c r="E179" s="1">
        <f ca="1">INT((TODAY()-C179)/365.25)</f>
        <v>10</v>
      </c>
      <c r="F179" s="10">
        <f ca="1">IF(E179&gt;VLOOKUP(A179,repayments,3),0,-PMT(VLOOKUP(A179,repayments,2),VLOOKUP(A179,repayments,3)*12,D179))</f>
        <v>0</v>
      </c>
      <c r="G179" s="4"/>
    </row>
    <row r="180" spans="1:7" x14ac:dyDescent="0.25">
      <c r="A180" s="1" t="s">
        <v>7</v>
      </c>
      <c r="B180" s="1" t="s">
        <v>150</v>
      </c>
      <c r="C180" s="4">
        <v>41824</v>
      </c>
      <c r="D180" s="5">
        <v>197391.93</v>
      </c>
      <c r="E180" s="1">
        <f ca="1">INT((TODAY()-C180)/365.25)</f>
        <v>10</v>
      </c>
      <c r="F180" s="10">
        <f ca="1">IF(E180&gt;VLOOKUP(A180,repayments,3),0,-PMT(VLOOKUP(A180,repayments,2),VLOOKUP(A180,repayments,3)*12,D180))</f>
        <v>0</v>
      </c>
      <c r="G180" s="4"/>
    </row>
    <row r="181" spans="1:7" x14ac:dyDescent="0.25">
      <c r="A181" s="1" t="s">
        <v>8</v>
      </c>
      <c r="B181" s="1" t="s">
        <v>123</v>
      </c>
      <c r="C181" s="4">
        <v>41781</v>
      </c>
      <c r="D181" s="5">
        <v>80320.160000000003</v>
      </c>
      <c r="E181" s="1">
        <f ca="1">INT((TODAY()-C181)/365.25)</f>
        <v>10</v>
      </c>
      <c r="F181" s="10">
        <f ca="1">IF(E181&gt;VLOOKUP(A181,repayments,3),0,-PMT(VLOOKUP(A181,repayments,2),VLOOKUP(A181,repayments,3)*12,D181))</f>
        <v>0</v>
      </c>
      <c r="G181" s="4"/>
    </row>
  </sheetData>
  <sortState xmlns:xlrd2="http://schemas.microsoft.com/office/spreadsheetml/2017/richdata2" ref="A11:F181">
    <sortCondition descending="1" ref="C11:C18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2F363E-A0FA-4B33-98D3-6F3860FCF824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DF03AD1B-75FE-4712-9ADD-E1AAE7F70D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FB7F1C-95BE-4693-9C40-A98E3C926FE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2E818E8-1196-40E9-96FA-5E3964660802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Assets</vt:lpstr>
      <vt:lpstr>repayments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Excel Pivot Tables</dc:subject>
  <dc:creator>Odyssey Training</dc:creator>
  <cp:keywords>Excel</cp:keywords>
  <dc:description>Excel Pivot Tables</dc:description>
  <cp:lastModifiedBy>Jane Pettigrew</cp:lastModifiedBy>
  <cp:revision>2025</cp:revision>
  <dcterms:created xsi:type="dcterms:W3CDTF">2011-01-24T05:35:53Z</dcterms:created>
  <dcterms:modified xsi:type="dcterms:W3CDTF">2024-12-18T02:27:47Z</dcterms:modified>
  <cp:category>Excel; Excel 07-10 Advanced</cp:category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